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G:\共有ドライブ\220_財務課\02財政係\09 調査・報告\1　県関係\⑩その他調査\Ｒ６年度\20250303R5財政状況資料集の作成について\"/>
    </mc:Choice>
  </mc:AlternateContent>
  <xr:revisionPtr revIDLastSave="0" documentId="13_ncr:1_{74040F6E-4E7B-4C02-8009-2CDB7AE3C711}"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7"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C38" i="10"/>
  <c r="BE37" i="10"/>
  <c r="C37" i="10"/>
  <c r="BE36" i="10"/>
  <c r="C36" i="10"/>
  <c r="CO35" i="10"/>
  <c r="CO36" i="10" s="1"/>
  <c r="CO37" i="10" s="1"/>
  <c r="BE35" i="10"/>
  <c r="CO34" i="10"/>
  <c r="BW34" i="10"/>
  <c r="BW35" i="10" s="1"/>
  <c r="BW36" i="10" s="1"/>
  <c r="BW37"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AM37" i="10" s="1"/>
</calcChain>
</file>

<file path=xl/sharedStrings.xml><?xml version="1.0" encoding="utf-8"?>
<sst xmlns="http://schemas.openxmlformats.org/spreadsheetml/2006/main" count="1115" uniqueCount="571">
  <si>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</si>
  <si>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</si>
  <si>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</si>
  <si>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</si>
  <si>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</si>
  <si>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</si>
  <si>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</si>
  <si>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</si>
  <si>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</si>
  <si>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</si>
  <si>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</si>
  <si>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</si>
  <si>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</si>
  <si>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</si>
  <si>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</si>
  <si>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</si>
  <si>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</si>
  <si>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</si>
  <si>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</si>
  <si>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</si>
  <si>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</si>
  <si>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</si>
  <si>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</si>
  <si>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</si>
  <si>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</si>
  <si>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</si>
  <si>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</si>
  <si>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</si>
  <si>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</si>
  <si>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</si>
  <si>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</si>
  <si>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</si>
  <si>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</si>
  <si>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</si>
  <si>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</si>
  <si>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</si>
  <si>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</si>
  <si>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</si>
  <si>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</si>
  <si>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</si>
  <si>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</si>
  <si>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</si>
  <si>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</si>
  <si>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</si>
  <si>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</si>
  <si>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</si>
  <si>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</si>
  <si>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</si>
  <si>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</si>
  <si>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</si>
  <si>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</si>
  <si>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</si>
  <si>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</si>
  <si>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</si>
  <si>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</si>
  <si>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</si>
  <si>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</si>
  <si>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</si>
  <si>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</si>
  <si>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</si>
  <si>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</si>
  <si>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</si>
  <si>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</si>
  <si>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</si>
  <si>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</si>
  <si>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</si>
  <si>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</si>
  <si>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</si>
  <si>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</si>
  <si>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</si>
  <si>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</si>
  <si>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</si>
  <si>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</si>
  <si>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</si>
  <si>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</si>
  <si>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</si>
  <si>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</si>
  <si>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</si>
  <si>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</si>
  <si>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</si>
  <si>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</si>
  <si>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</si>
  <si>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</si>
  <si>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</si>
  <si>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</si>
  <si>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</si>
  <si>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</si>
  <si>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</si>
  <si>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</si>
  <si>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</si>
  <si>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</si>
  <si>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</si>
  <si>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</si>
  <si>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</si>
  <si>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</si>
  <si>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</si>
  <si>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</si>
  <si>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</si>
  <si>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</si>
  <si>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</si>
  <si>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</si>
  <si>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</si>
  <si>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</si>
  <si>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</si>
  <si>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</si>
  <si>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</si>
  <si>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</si>
  <si>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</si>
  <si>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</si>
  <si>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</si>
  <si>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</si>
  <si>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</si>
  <si>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</si>
  <si>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</si>
  <si>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</si>
  <si>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</si>
  <si>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</si>
  <si>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</si>
  <si>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</si>
  <si>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</si>
  <si>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</si>
  <si>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</si>
  <si>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</si>
  <si>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</si>
  <si>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</si>
  <si>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</si>
  <si>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</si>
  <si>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</si>
  <si>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</si>
  <si>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</si>
  <si>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</si>
  <si>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</si>
  <si>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</si>
  <si>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</si>
  <si>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</si>
  <si>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</si>
  <si>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</si>
  <si>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</si>
  <si>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</si>
  <si>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</si>
  <si>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</si>
  <si>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</si>
  <si>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</si>
  <si>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</si>
  <si>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</si>
  <si>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</si>
  <si>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</si>
  <si>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</si>
  <si>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</si>
  <si>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</si>
  <si>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</si>
  <si>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</si>
  <si>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</si>
  <si>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</si>
  <si>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</si>
  <si>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</si>
  <si>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</si>
  <si>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</si>
  <si>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</si>
  <si>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</si>
  <si>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</si>
  <si>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</si>
  <si>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</si>
  <si>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</si>
  <si>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</si>
  <si>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</si>
  <si>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</si>
  <si>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</si>
  <si>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</si>
  <si>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</si>
  <si>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</si>
  <si>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</si>
  <si>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</si>
  <si>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</si>
  <si>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</si>
  <si>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</si>
  <si>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</si>
  <si>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</si>
  <si>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</si>
  <si>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</si>
  <si>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</si>
  <si>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</si>
  <si>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</si>
  <si>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</si>
  <si>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</si>
  <si>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</si>
  <si>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</si>
  <si>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</si>
  <si>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</si>
  <si>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</si>
  <si>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</si>
  <si>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</si>
  <si>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</si>
  <si>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</si>
  <si>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</si>
  <si>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</si>
  <si>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</si>
  <si>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</si>
  <si>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</si>
  <si>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</si>
  <si>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</si>
  <si>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</si>
  <si>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</si>
  <si>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岐阜県下呂市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</si>
  <si>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</si>
  <si>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</si>
  <si>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</si>
  <si>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</si>
  <si>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</si>
  <si>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</si>
  <si>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</si>
  <si>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</si>
  <si>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</si>
  <si>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</si>
  <si>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</si>
  <si>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</si>
  <si>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</si>
  <si>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</si>
  <si>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</si>
  <si>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</si>
  <si>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</si>
  <si>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</si>
  <si>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</si>
  <si>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</si>
  <si>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</si>
  <si>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</si>
  <si>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</si>
  <si>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</si>
  <si>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</si>
  <si>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</si>
  <si>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</si>
  <si>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</si>
  <si>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</si>
  <si>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</si>
  <si>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</si>
  <si>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</si>
  <si>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</si>
  <si>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</si>
  <si>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</si>
  <si>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</si>
  <si>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</si>
  <si>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</si>
  <si>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</si>
  <si>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</si>
  <si>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</si>
  <si>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</si>
  <si>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</si>
  <si>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</si>
  <si>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</si>
  <si>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</si>
  <si>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</si>
  <si>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</si>
  <si>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</si>
  <si>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</si>
  <si>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</si>
  <si>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</si>
  <si>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</si>
  <si>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</si>
  <si>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</si>
  <si>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</si>
  <si>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</si>
  <si>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</si>
  <si>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</si>
  <si>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</si>
  <si>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</si>
  <si>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</si>
  <si>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</si>
  <si>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</si>
  <si>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</si>
  <si>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</si>
  <si>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</si>
  <si>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</si>
  <si>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</si>
  <si>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</si>
  <si>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</si>
  <si>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</si>
  <si>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</si>
  <si>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</si>
  <si>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</si>
  <si>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</si>
  <si>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</si>
  <si>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</si>
  <si>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</si>
  <si>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</si>
  <si>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</si>
  <si>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</si>
  <si>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</si>
  <si>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</si>
  <si>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</si>
  <si>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</si>
  <si>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</si>
  <si>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</si>
  <si>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</si>
  <si>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</si>
  <si>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</si>
  <si>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</si>
  <si>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</si>
  <si>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</si>
  <si>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</si>
  <si>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</si>
  <si>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</si>
  <si>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</si>
  <si>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</si>
  <si>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</si>
  <si>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</si>
  <si>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</si>
  <si>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</si>
  <si>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</si>
  <si>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</si>
  <si>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</si>
  <si>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</si>
  <si>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</si>
  <si>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</si>
  <si>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</si>
  <si>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</si>
  <si>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</si>
  <si>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</si>
  <si>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</si>
  <si>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</si>
  <si>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</si>
  <si>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</si>
  <si>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</si>
  <si>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</si>
  <si>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</si>
  <si>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</si>
  <si>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</si>
  <si>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</si>
  <si>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</si>
  <si>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</si>
  <si>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</si>
  <si>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</si>
  <si>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</si>
  <si>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</si>
  <si>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</si>
  <si>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</si>
  <si>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</si>
  <si>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</si>
  <si>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</si>
  <si>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</si>
  <si>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</si>
  <si>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</si>
  <si>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</si>
  <si>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</si>
  <si>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</si>
  <si>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</si>
  <si>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</si>
  <si>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</si>
  <si>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</si>
  <si>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</si>
  <si>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</si>
  <si>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</si>
  <si>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</si>
  <si>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</si>
  <si>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</si>
  <si>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岐阜県下呂市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</si>
  <si>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</si>
  <si>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</si>
  <si>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</si>
  <si>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</si>
  <si>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</si>
  <si>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</si>
  <si>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</si>
  <si>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</si>
  <si>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</si>
  <si>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</si>
  <si>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</si>
  <si>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</si>
  <si>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</si>
  <si>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</si>
  <si>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</si>
  <si>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</si>
  <si>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</si>
  <si>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</si>
  <si>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</si>
  <si>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</si>
  <si>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</si>
  <si>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</si>
  <si>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</si>
  <si>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</si>
  <si>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</si>
  <si>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</si>
  <si>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</si>
  <si>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</si>
  <si>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</si>
  <si>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</si>
  <si>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</si>
  <si>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</si>
  <si>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</si>
  <si>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</si>
  <si>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</si>
  <si>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</si>
  <si>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</si>
  <si>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</si>
  <si>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</si>
  <si>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</si>
  <si>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</si>
  <si>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下水道事業会計</t>
    <phoneticPr fontId="5"/>
  </si>
  <si>
    <t>下呂温泉合掌村事業会計</t>
    <phoneticPr fontId="5"/>
  </si>
  <si>
    <t>金山病院事業会計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</si>
  <si>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</si>
  <si>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</si>
  <si>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</si>
  <si>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</si>
  <si>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</si>
  <si>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</si>
  <si>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</si>
  <si>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</si>
  <si>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</si>
  <si>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</si>
  <si>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</si>
  <si>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</si>
  <si>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</si>
  <si>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</si>
  <si>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</si>
  <si>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</si>
  <si>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</si>
  <si>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</si>
  <si>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</si>
  <si>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</si>
  <si>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</si>
  <si>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</si>
  <si>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</si>
  <si>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</si>
  <si>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</si>
  <si>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</si>
  <si>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</si>
  <si>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</si>
  <si>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</si>
  <si>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</si>
  <si>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</si>
  <si>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</si>
  <si>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</si>
  <si>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</si>
  <si>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</si>
  <si>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</si>
  <si>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</si>
  <si>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</si>
  <si>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</si>
  <si>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</si>
  <si>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</si>
  <si>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</si>
  <si>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</si>
  <si>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</si>
  <si>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</si>
  <si>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</si>
  <si>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</si>
  <si>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</si>
  <si>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</si>
  <si>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</si>
  <si>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</si>
  <si>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</si>
  <si>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</si>
  <si>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</si>
  <si>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</si>
  <si>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</si>
  <si>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</si>
  <si>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</si>
  <si>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</si>
  <si>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</si>
  <si>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</si>
  <si>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</si>
  <si>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</si>
  <si>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</si>
  <si>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</si>
  <si>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</si>
  <si>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</si>
  <si>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</si>
  <si>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</si>
  <si>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</si>
  <si>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</si>
  <si>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</si>
  <si>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</si>
  <si>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</si>
  <si>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</si>
  <si>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</si>
  <si>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</si>
  <si>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</si>
  <si>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</si>
  <si>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</si>
  <si>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</si>
  <si>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</si>
  <si>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</si>
  <si>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</si>
  <si>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</si>
  <si>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</si>
  <si>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</si>
  <si>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</si>
  <si>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</si>
  <si>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</si>
  <si>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</si>
  <si>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</si>
  <si>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</si>
  <si>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</si>
  <si>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</si>
  <si>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</si>
  <si>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</si>
  <si>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</si>
  <si>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</si>
  <si>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</si>
  <si>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</si>
  <si>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</si>
  <si>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</si>
  <si>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</si>
  <si>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</si>
  <si>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</si>
  <si>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</si>
  <si>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</si>
  <si>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</si>
  <si>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</si>
  <si>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</si>
  <si>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</si>
  <si>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</si>
  <si>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</si>
  <si>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</si>
  <si>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</si>
  <si>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</si>
  <si>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</si>
  <si>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</si>
  <si>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</si>
  <si>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</si>
  <si>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</si>
  <si>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</si>
  <si>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</si>
  <si>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</si>
  <si>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</si>
  <si>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</si>
  <si>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</si>
  <si>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</si>
  <si>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</si>
  <si>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</si>
  <si>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</si>
  <si>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</si>
  <si>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</si>
  <si>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</si>
  <si>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4.55</t>
  </si>
  <si>
    <t>▲ 3.07</t>
  </si>
  <si>
    <t>▲ 0.90</t>
  </si>
  <si>
    <t>▲ 0.85</t>
  </si>
  <si>
    <t>一般会計</t>
  </si>
  <si>
    <t>水道事業会計</t>
  </si>
  <si>
    <t>下水道事業会計</t>
  </si>
  <si>
    <t>介護保険特別会計（保険事業勘定）</t>
  </si>
  <si>
    <t>下呂温泉合掌村事業会計</t>
  </si>
  <si>
    <t>▲ 0.04</t>
  </si>
  <si>
    <t>国民健康保険事業特別会計（事業勘定）</t>
  </si>
  <si>
    <t>国民健康保険事業特別会計（診療施設勘定）</t>
  </si>
  <si>
    <t>介護保険特別会計（介護サービス事業勘定）</t>
  </si>
  <si>
    <t>その他会計（赤字）</t>
  </si>
  <si>
    <t>その他会計（黒字）</t>
  </si>
  <si>
    <t>R01</t>
    <phoneticPr fontId="5"/>
  </si>
  <si>
    <t>R02</t>
    <phoneticPr fontId="5"/>
  </si>
  <si>
    <t>R03</t>
    <phoneticPr fontId="5"/>
  </si>
  <si>
    <t>R04</t>
    <phoneticPr fontId="5"/>
  </si>
  <si>
    <t>R05</t>
    <phoneticPr fontId="5"/>
  </si>
  <si>
    <t>-</t>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</si>
  <si>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</si>
  <si>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</si>
  <si>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後期高齢者医療連合(一般会計分)</t>
    <rPh sb="0" eb="2">
      <t>コウキ</t>
    </rPh>
    <rPh sb="2" eb="4">
      <t>コウレイ</t>
    </rPh>
    <rPh sb="4" eb="5">
      <t>シャ</t>
    </rPh>
    <rPh sb="5" eb="7">
      <t>イリョウ</t>
    </rPh>
    <rPh sb="7" eb="9">
      <t>レンゴウ</t>
    </rPh>
    <rPh sb="10" eb="12">
      <t>イッパン</t>
    </rPh>
    <rPh sb="12" eb="14">
      <t>カイケイ</t>
    </rPh>
    <rPh sb="14" eb="15">
      <t>ブン</t>
    </rPh>
    <phoneticPr fontId="2"/>
  </si>
  <si>
    <t>後期高齢者医療連合(特別会計分)</t>
    <rPh sb="0" eb="2">
      <t>コウキ</t>
    </rPh>
    <rPh sb="2" eb="4">
      <t>コウレイ</t>
    </rPh>
    <rPh sb="4" eb="5">
      <t>シャ</t>
    </rPh>
    <rPh sb="5" eb="7">
      <t>イリョウ</t>
    </rPh>
    <rPh sb="7" eb="9">
      <t>レンゴウ</t>
    </rPh>
    <rPh sb="10" eb="12">
      <t>トクベツ</t>
    </rPh>
    <rPh sb="12" eb="14">
      <t>カイケイ</t>
    </rPh>
    <rPh sb="14" eb="15">
      <t>ブン</t>
    </rPh>
    <phoneticPr fontId="2"/>
  </si>
  <si>
    <t>地域振興基金</t>
    <rPh sb="0" eb="6">
      <t>チイキシンコウキキン</t>
    </rPh>
    <phoneticPr fontId="5"/>
  </si>
  <si>
    <t>公共事業基金</t>
    <rPh sb="0" eb="6">
      <t>コウキョウジギョウキキン</t>
    </rPh>
    <phoneticPr fontId="2"/>
  </si>
  <si>
    <t>ふるさと応援基金</t>
    <rPh sb="4" eb="8">
      <t>オウエンキキン</t>
    </rPh>
    <phoneticPr fontId="2"/>
  </si>
  <si>
    <t>地域福祉基金</t>
    <rPh sb="0" eb="6">
      <t>チイキフクシキキン</t>
    </rPh>
    <phoneticPr fontId="2"/>
  </si>
  <si>
    <t>災害対策基金</t>
    <rPh sb="0" eb="2">
      <t>サイガイ</t>
    </rPh>
    <rPh sb="2" eb="4">
      <t>タイサク</t>
    </rPh>
    <rPh sb="4" eb="6">
      <t>キキン</t>
    </rPh>
    <phoneticPr fontId="2"/>
  </si>
  <si>
    <t>基金から1,532百万円繰入、財産区から2百万円繰入</t>
    <rPh sb="0" eb="2">
      <t>キキン</t>
    </rPh>
    <rPh sb="9" eb="12">
      <t>ヒャクマンエン</t>
    </rPh>
    <rPh sb="12" eb="14">
      <t>クリイレ</t>
    </rPh>
    <rPh sb="15" eb="18">
      <t>ザイサンク</t>
    </rPh>
    <rPh sb="21" eb="24">
      <t>ヒャクマンエン</t>
    </rPh>
    <rPh sb="24" eb="26">
      <t>クリイレ</t>
    </rPh>
    <phoneticPr fontId="2"/>
  </si>
  <si>
    <t>基金から130百万円繰入</t>
    <rPh sb="0" eb="2">
      <t>キキン</t>
    </rPh>
    <phoneticPr fontId="2"/>
  </si>
  <si>
    <t>基金から47百万円繰入</t>
    <rPh sb="0" eb="2">
      <t>キキン</t>
    </rPh>
    <rPh sb="6" eb="9">
      <t>ヒャクマンエン</t>
    </rPh>
    <rPh sb="9" eb="11">
      <t>クリイレ</t>
    </rPh>
    <phoneticPr fontId="2"/>
  </si>
  <si>
    <t>ホリスティック南飛騨</t>
    <rPh sb="7" eb="10">
      <t>ミナミヒダ</t>
    </rPh>
    <phoneticPr fontId="2"/>
  </si>
  <si>
    <t>飛騨小坂観光</t>
    <rPh sb="0" eb="6">
      <t>ヒダオサカカンコウ</t>
    </rPh>
    <phoneticPr fontId="2"/>
  </si>
  <si>
    <t>下呂ふるさと文化財団</t>
    <rPh sb="0" eb="2">
      <t>ゲロ</t>
    </rPh>
    <rPh sb="6" eb="10">
      <t>ブンカザイダン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</si>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</sst>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69604</c:v>
                </c:pt>
                <c:pt idx="3">
                  <c:v>68410</c:v>
                </c:pt>
                <c:pt idx="4">
                  <c:v>73019</c:v>
                </c:pt>
              </c:numCache>
            </c:numRef>
          </c:val>
          <c:smooth val="0"/>
          <c:extLst>
            <c:ext xmlns:c16="http://schemas.microsoft.com/office/drawing/2014/chart" uri="{C3380CC4-5D6E-409C-BE32-E72D297353CC}">
              <c16:uniqueId val="{00000000-5569-41EA-A9F5-370C81026E5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109825</c:v>
                </c:pt>
                <c:pt idx="1">
                  <c:v>97119</c:v>
                </c:pt>
                <c:pt idx="2">
                  <c:v>152762</c:v>
                </c:pt>
                <c:pt idx="3">
                  <c:v>104572</c:v>
                </c:pt>
                <c:pt idx="4">
                  <c:v>99134</c:v>
                </c:pt>
              </c:numCache>
            </c:numRef>
          </c:val>
          <c:smooth val="0"/>
          <c:extLst>
            <c:ext xmlns:c16="http://schemas.microsoft.com/office/drawing/2014/chart" uri="{C3380CC4-5D6E-409C-BE32-E72D297353CC}">
              <c16:uniqueId val="{00000001-5569-41EA-A9F5-370C81026E5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4.62</c:v>
                </c:pt>
                <c:pt idx="1">
                  <c:v>8.9</c:v>
                </c:pt>
                <c:pt idx="2">
                  <c:v>8.9</c:v>
                </c:pt>
                <c:pt idx="3">
                  <c:v>10</c:v>
                </c:pt>
                <c:pt idx="4">
                  <c:v>7.57</c:v>
                </c:pt>
              </c:numCache>
            </c:numRef>
          </c:val>
          <c:extLst>
            <c:ext xmlns:c16="http://schemas.microsoft.com/office/drawing/2014/chart" uri="{C3380CC4-5D6E-409C-BE32-E72D297353CC}">
              <c16:uniqueId val="{00000000-4BFE-4D9F-9173-F0884CE8A9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40.97</c:v>
                </c:pt>
                <c:pt idx="1">
                  <c:v>31.97</c:v>
                </c:pt>
                <c:pt idx="2">
                  <c:v>33.270000000000003</c:v>
                </c:pt>
                <c:pt idx="3">
                  <c:v>33.119999999999997</c:v>
                </c:pt>
                <c:pt idx="4">
                  <c:v>35.090000000000003</c:v>
                </c:pt>
              </c:numCache>
            </c:numRef>
          </c:val>
          <c:extLst>
            <c:ext xmlns:c16="http://schemas.microsoft.com/office/drawing/2014/chart" uri="{C3380CC4-5D6E-409C-BE32-E72D297353CC}">
              <c16:uniqueId val="{00000001-4BFE-4D9F-9173-F0884CE8A96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-4.55</c:v>
                </c:pt>
                <c:pt idx="1">
                  <c:v>-3.07</c:v>
                </c:pt>
                <c:pt idx="2">
                  <c:v>2.4300000000000002</c:v>
                </c:pt>
                <c:pt idx="3">
                  <c:v>-0.9</c:v>
                </c:pt>
                <c:pt idx="4">
                  <c:v>-0.85</c:v>
                </c:pt>
              </c:numCache>
            </c:numRef>
          </c:val>
          <c:smooth val="0"/>
          <c:extLst>
            <c:ext xmlns:c16="http://schemas.microsoft.com/office/drawing/2014/chart" uri="{C3380CC4-5D6E-409C-BE32-E72D297353CC}">
              <c16:uniqueId val="{00000002-4BFE-4D9F-9173-F0884CE8A96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1.6</c:v>
                </c:pt>
                <c:pt idx="2">
                  <c:v>#N/A</c:v>
                </c:pt>
                <c:pt idx="3">
                  <c:v>0.11</c:v>
                </c:pt>
                <c:pt idx="4">
                  <c:v>#N/A</c:v>
                </c:pt>
                <c:pt idx="5">
                  <c:v>7.0000000000000007E-2</c:v>
                </c:pt>
                <c:pt idx="6">
                  <c:v>#N/A</c:v>
                </c:pt>
                <c:pt idx="7">
                  <c:v>0.2</c:v>
                </c:pt>
                <c:pt idx="8">
                  <c:v>#N/A</c:v>
                </c:pt>
                <c:pt idx="9">
                  <c:v>0.1</c:v>
                </c:pt>
              </c:numCache>
            </c:numRef>
          </c:val>
          <c:extLst>
            <c:ext xmlns:c16="http://schemas.microsoft.com/office/drawing/2014/chart" uri="{C3380CC4-5D6E-409C-BE32-E72D297353CC}">
              <c16:uniqueId val="{00000000-3BE8-4846-BE61-A1FEE28079A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E8-4846-BE61-A1FEE28079A1}"/>
            </c:ext>
          </c:extLst>
        </c:ser>
        <c:ser>
          <c:idx val="2"/>
          <c:order val="2"/>
          <c:tx>
            <c:strRef>
              <c:f>データシート!$A$29</c:f>
              <c:strCache>
                <c:ptCount val="1"/>
                <c:pt idx="0">
                  <c:v>介護保険特別会計（介護サービス事業勘定）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0.08</c:v>
                </c:pt>
                <c:pt idx="4">
                  <c:v>#N/A</c:v>
                </c:pt>
                <c:pt idx="5">
                  <c:v>0.12</c:v>
                </c:pt>
                <c:pt idx="6">
                  <c:v>#N/A</c:v>
                </c:pt>
                <c:pt idx="7">
                  <c:v>0.12</c:v>
                </c:pt>
                <c:pt idx="8">
                  <c:v>#N/A</c:v>
                </c:pt>
                <c:pt idx="9">
                  <c:v>0.1</c:v>
                </c:pt>
              </c:numCache>
            </c:numRef>
          </c:val>
          <c:extLst>
            <c:ext xmlns:c16="http://schemas.microsoft.com/office/drawing/2014/chart" uri="{C3380CC4-5D6E-409C-BE32-E72D297353CC}">
              <c16:uniqueId val="{00000002-3BE8-4846-BE61-A1FEE28079A1}"/>
            </c:ext>
          </c:extLst>
        </c:ser>
        <c:ser>
          <c:idx val="3"/>
          <c:order val="3"/>
          <c:tx>
            <c:strRef>
              <c:f>データシート!$A$30</c:f>
              <c:strCache>
                <c:ptCount val="1"/>
                <c:pt idx="0">
                  <c:v>国民健康保険事業特別会計（診療施設勘定）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0.03</c:v>
                </c:pt>
                <c:pt idx="2">
                  <c:v>#N/A</c:v>
                </c:pt>
                <c:pt idx="3">
                  <c:v>0.05</c:v>
                </c:pt>
                <c:pt idx="4">
                  <c:v>#N/A</c:v>
                </c:pt>
                <c:pt idx="5">
                  <c:v>0.08</c:v>
                </c:pt>
                <c:pt idx="6">
                  <c:v>#N/A</c:v>
                </c:pt>
                <c:pt idx="7">
                  <c:v>0.14000000000000001</c:v>
                </c:pt>
                <c:pt idx="8">
                  <c:v>#N/A</c:v>
                </c:pt>
                <c:pt idx="9">
                  <c:v>0.16</c:v>
                </c:pt>
              </c:numCache>
            </c:numRef>
          </c:val>
          <c:extLst>
            <c:ext xmlns:c16="http://schemas.microsoft.com/office/drawing/2014/chart" uri="{C3380CC4-5D6E-409C-BE32-E72D297353CC}">
              <c16:uniqueId val="{00000003-3BE8-4846-BE61-A1FEE28079A1}"/>
            </c:ext>
          </c:extLst>
        </c:ser>
        <c:ser>
          <c:idx val="4"/>
          <c:order val="4"/>
          <c:tx>
            <c:strRef>
              <c:f>データシート!$A$31</c:f>
              <c:strCache>
                <c:ptCount val="1"/>
                <c:pt idx="0">
                  <c:v>国民健康保険事業特別会計（事業勘定）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2.17</c:v>
                </c:pt>
                <c:pt idx="2">
                  <c:v>#N/A</c:v>
                </c:pt>
                <c:pt idx="3">
                  <c:v>0.71</c:v>
                </c:pt>
                <c:pt idx="4">
                  <c:v>#N/A</c:v>
                </c:pt>
                <c:pt idx="5">
                  <c:v>0.79</c:v>
                </c:pt>
                <c:pt idx="6">
                  <c:v>#N/A</c:v>
                </c:pt>
                <c:pt idx="7">
                  <c:v>0.76</c:v>
                </c:pt>
                <c:pt idx="8">
                  <c:v>#N/A</c:v>
                </c:pt>
                <c:pt idx="9">
                  <c:v>0.55000000000000004</c:v>
                </c:pt>
              </c:numCache>
            </c:numRef>
          </c:val>
          <c:extLst>
            <c:ext xmlns:c16="http://schemas.microsoft.com/office/drawing/2014/chart" uri="{C3380CC4-5D6E-409C-BE32-E72D297353CC}">
              <c16:uniqueId val="{00000004-3BE8-4846-BE61-A1FEE28079A1}"/>
            </c:ext>
          </c:extLst>
        </c:ser>
        <c:ser>
          <c:idx val="5"/>
          <c:order val="5"/>
          <c:tx>
            <c:strRef>
              <c:f>データシート!$A$32</c:f>
              <c:strCache>
                <c:ptCount val="1"/>
                <c:pt idx="0">
                  <c:v>下呂温泉合掌村事業会計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1.61</c:v>
                </c:pt>
                <c:pt idx="2">
                  <c:v>#N/A</c:v>
                </c:pt>
                <c:pt idx="3">
                  <c:v>0.09</c:v>
                </c:pt>
                <c:pt idx="4">
                  <c:v>0.04</c:v>
                </c:pt>
                <c:pt idx="5">
                  <c:v>#N/A</c:v>
                </c:pt>
                <c:pt idx="6">
                  <c:v>#N/A</c:v>
                </c:pt>
                <c:pt idx="7">
                  <c:v>0.27</c:v>
                </c:pt>
                <c:pt idx="8">
                  <c:v>#N/A</c:v>
                </c:pt>
                <c:pt idx="9">
                  <c:v>0.85</c:v>
                </c:pt>
              </c:numCache>
            </c:numRef>
          </c:val>
          <c:extLst>
            <c:ext xmlns:c16="http://schemas.microsoft.com/office/drawing/2014/chart" uri="{C3380CC4-5D6E-409C-BE32-E72D297353CC}">
              <c16:uniqueId val="{00000005-3BE8-4846-BE61-A1FEE28079A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0.89</c:v>
                </c:pt>
                <c:pt idx="2">
                  <c:v>#N/A</c:v>
                </c:pt>
                <c:pt idx="3">
                  <c:v>0.73</c:v>
                </c:pt>
                <c:pt idx="4">
                  <c:v>#N/A</c:v>
                </c:pt>
                <c:pt idx="5">
                  <c:v>1.1299999999999999</c:v>
                </c:pt>
                <c:pt idx="6">
                  <c:v>#N/A</c:v>
                </c:pt>
                <c:pt idx="7">
                  <c:v>1.49</c:v>
                </c:pt>
                <c:pt idx="8">
                  <c:v>#N/A</c:v>
                </c:pt>
                <c:pt idx="9">
                  <c:v>1.1100000000000001</c:v>
                </c:pt>
              </c:numCache>
            </c:numRef>
          </c:val>
          <c:extLst>
            <c:ext xmlns:c16="http://schemas.microsoft.com/office/drawing/2014/chart" uri="{C3380CC4-5D6E-409C-BE32-E72D297353CC}">
              <c16:uniqueId val="{00000006-3BE8-4846-BE61-A1FEE28079A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0.5</c:v>
                </c:pt>
                <c:pt idx="4">
                  <c:v>#N/A</c:v>
                </c:pt>
                <c:pt idx="5">
                  <c:v>1.32</c:v>
                </c:pt>
                <c:pt idx="6">
                  <c:v>#N/A</c:v>
                </c:pt>
                <c:pt idx="7">
                  <c:v>2.02</c:v>
                </c:pt>
                <c:pt idx="8">
                  <c:v>#N/A</c:v>
                </c:pt>
                <c:pt idx="9">
                  <c:v>2.11</c:v>
                </c:pt>
              </c:numCache>
            </c:numRef>
          </c:val>
          <c:extLst>
            <c:ext xmlns:c16="http://schemas.microsoft.com/office/drawing/2014/chart" uri="{C3380CC4-5D6E-409C-BE32-E72D297353CC}">
              <c16:uniqueId val="{00000007-3BE8-4846-BE61-A1FEE28079A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9.26</c:v>
                </c:pt>
                <c:pt idx="2">
                  <c:v>#N/A</c:v>
                </c:pt>
                <c:pt idx="3">
                  <c:v>7.82</c:v>
                </c:pt>
                <c:pt idx="4">
                  <c:v>#N/A</c:v>
                </c:pt>
                <c:pt idx="5">
                  <c:v>7.03</c:v>
                </c:pt>
                <c:pt idx="6">
                  <c:v>#N/A</c:v>
                </c:pt>
                <c:pt idx="7">
                  <c:v>7.11</c:v>
                </c:pt>
                <c:pt idx="8">
                  <c:v>#N/A</c:v>
                </c:pt>
                <c:pt idx="9">
                  <c:v>6.15</c:v>
                </c:pt>
              </c:numCache>
            </c:numRef>
          </c:val>
          <c:extLst>
            <c:ext xmlns:c16="http://schemas.microsoft.com/office/drawing/2014/chart" uri="{C3380CC4-5D6E-409C-BE32-E72D297353CC}">
              <c16:uniqueId val="{00000008-3BE8-4846-BE61-A1FEE28079A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4.6100000000000003</c:v>
                </c:pt>
                <c:pt idx="2">
                  <c:v>#N/A</c:v>
                </c:pt>
                <c:pt idx="3">
                  <c:v>8.8699999999999992</c:v>
                </c:pt>
                <c:pt idx="4">
                  <c:v>#N/A</c:v>
                </c:pt>
                <c:pt idx="5">
                  <c:v>8.89</c:v>
                </c:pt>
                <c:pt idx="6">
                  <c:v>#N/A</c:v>
                </c:pt>
                <c:pt idx="7">
                  <c:v>9.99</c:v>
                </c:pt>
                <c:pt idx="8">
                  <c:v>#N/A</c:v>
                </c:pt>
                <c:pt idx="9">
                  <c:v>7.56</c:v>
                </c:pt>
              </c:numCache>
            </c:numRef>
          </c:val>
          <c:extLst>
            <c:ext xmlns:c16="http://schemas.microsoft.com/office/drawing/2014/chart" uri="{C3380CC4-5D6E-409C-BE32-E72D297353CC}">
              <c16:uniqueId val="{00000009-3BE8-4846-BE61-A1FEE28079A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3224</c:v>
                </c:pt>
                <c:pt idx="5">
                  <c:v>3264</c:v>
                </c:pt>
                <c:pt idx="8">
                  <c:v>3151</c:v>
                </c:pt>
                <c:pt idx="11">
                  <c:v>2908</c:v>
                </c:pt>
                <c:pt idx="14">
                  <c:v>2692</c:v>
                </c:pt>
              </c:numCache>
            </c:numRef>
          </c:val>
          <c:extLst>
            <c:ext xmlns:c16="http://schemas.microsoft.com/office/drawing/2014/chart" uri="{C3380CC4-5D6E-409C-BE32-E72D297353CC}">
              <c16:uniqueId val="{00000000-0E99-45F2-B45D-AE1BD400385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99-45F2-B45D-AE1BD400385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17</c:v>
                </c:pt>
                <c:pt idx="3">
                  <c:v>17</c:v>
                </c:pt>
                <c:pt idx="6">
                  <c:v>16</c:v>
                </c:pt>
                <c:pt idx="9">
                  <c:v>8</c:v>
                </c:pt>
                <c:pt idx="12">
                  <c:v>8</c:v>
                </c:pt>
              </c:numCache>
            </c:numRef>
          </c:val>
          <c:extLst>
            <c:ext xmlns:c16="http://schemas.microsoft.com/office/drawing/2014/chart" uri="{C3380CC4-5D6E-409C-BE32-E72D297353CC}">
              <c16:uniqueId val="{00000002-0E99-45F2-B45D-AE1BD400385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99-45F2-B45D-AE1BD400385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1680</c:v>
                </c:pt>
                <c:pt idx="3">
                  <c:v>1666</c:v>
                </c:pt>
                <c:pt idx="6">
                  <c:v>1582</c:v>
                </c:pt>
                <c:pt idx="9">
                  <c:v>1620</c:v>
                </c:pt>
                <c:pt idx="12">
                  <c:v>1319</c:v>
                </c:pt>
              </c:numCache>
            </c:numRef>
          </c:val>
          <c:extLst>
            <c:ext xmlns:c16="http://schemas.microsoft.com/office/drawing/2014/chart" uri="{C3380CC4-5D6E-409C-BE32-E72D297353CC}">
              <c16:uniqueId val="{00000004-0E99-45F2-B45D-AE1BD400385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99-45F2-B45D-AE1BD400385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99-45F2-B45D-AE1BD400385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2827</c:v>
                </c:pt>
                <c:pt idx="3">
                  <c:v>2874</c:v>
                </c:pt>
                <c:pt idx="6">
                  <c:v>2752</c:v>
                </c:pt>
                <c:pt idx="9">
                  <c:v>2607</c:v>
                </c:pt>
                <c:pt idx="12">
                  <c:v>2497</c:v>
                </c:pt>
              </c:numCache>
            </c:numRef>
          </c:val>
          <c:extLst>
            <c:ext xmlns:c16="http://schemas.microsoft.com/office/drawing/2014/chart" uri="{C3380CC4-5D6E-409C-BE32-E72D297353CC}">
              <c16:uniqueId val="{00000007-0E99-45F2-B45D-AE1BD400385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1300</c:v>
                </c:pt>
                <c:pt idx="2">
                  <c:v>#N/A</c:v>
                </c:pt>
                <c:pt idx="3">
                  <c:v>#N/A</c:v>
                </c:pt>
                <c:pt idx="4">
                  <c:v>1293</c:v>
                </c:pt>
                <c:pt idx="5">
                  <c:v>#N/A</c:v>
                </c:pt>
                <c:pt idx="6">
                  <c:v>#N/A</c:v>
                </c:pt>
                <c:pt idx="7">
                  <c:v>1199</c:v>
                </c:pt>
                <c:pt idx="8">
                  <c:v>#N/A</c:v>
                </c:pt>
                <c:pt idx="9">
                  <c:v>#N/A</c:v>
                </c:pt>
                <c:pt idx="10">
                  <c:v>1327</c:v>
                </c:pt>
                <c:pt idx="11">
                  <c:v>#N/A</c:v>
                </c:pt>
                <c:pt idx="12">
                  <c:v>#N/A</c:v>
                </c:pt>
                <c:pt idx="13">
                  <c:v>1132</c:v>
                </c:pt>
                <c:pt idx="14">
                  <c:v>#N/A</c:v>
                </c:pt>
              </c:numCache>
            </c:numRef>
          </c:val>
          <c:smooth val="0"/>
          <c:extLst>
            <c:ext xmlns:c16="http://schemas.microsoft.com/office/drawing/2014/chart" uri="{C3380CC4-5D6E-409C-BE32-E72D297353CC}">
              <c16:uniqueId val="{00000008-0E99-45F2-B45D-AE1BD400385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27080</c:v>
                </c:pt>
                <c:pt idx="5">
                  <c:v>25901</c:v>
                </c:pt>
                <c:pt idx="8">
                  <c:v>25724</c:v>
                </c:pt>
                <c:pt idx="11">
                  <c:v>24846</c:v>
                </c:pt>
                <c:pt idx="14">
                  <c:v>23735</c:v>
                </c:pt>
              </c:numCache>
            </c:numRef>
          </c:val>
          <c:extLst>
            <c:ext xmlns:c16="http://schemas.microsoft.com/office/drawing/2014/chart" uri="{C3380CC4-5D6E-409C-BE32-E72D297353CC}">
              <c16:uniqueId val="{00000000-6608-46F8-97B3-8631228503A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165</c:v>
                </c:pt>
                <c:pt idx="5">
                  <c:v>127</c:v>
                </c:pt>
                <c:pt idx="8">
                  <c:v>85</c:v>
                </c:pt>
                <c:pt idx="11">
                  <c:v>53</c:v>
                </c:pt>
                <c:pt idx="14">
                  <c:v>34</c:v>
                </c:pt>
              </c:numCache>
            </c:numRef>
          </c:val>
          <c:extLst>
            <c:ext xmlns:c16="http://schemas.microsoft.com/office/drawing/2014/chart" uri="{C3380CC4-5D6E-409C-BE32-E72D297353CC}">
              <c16:uniqueId val="{00000001-6608-46F8-97B3-8631228503A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11105</c:v>
                </c:pt>
                <c:pt idx="5">
                  <c:v>10360</c:v>
                </c:pt>
                <c:pt idx="8">
                  <c:v>10767</c:v>
                </c:pt>
                <c:pt idx="11">
                  <c:v>10560</c:v>
                </c:pt>
                <c:pt idx="14">
                  <c:v>11389</c:v>
                </c:pt>
              </c:numCache>
            </c:numRef>
          </c:val>
          <c:extLst>
            <c:ext xmlns:c16="http://schemas.microsoft.com/office/drawing/2014/chart" uri="{C3380CC4-5D6E-409C-BE32-E72D297353CC}">
              <c16:uniqueId val="{00000002-6608-46F8-97B3-8631228503A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08-46F8-97B3-8631228503A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08-46F8-97B3-8631228503A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08-46F8-97B3-8631228503A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4039</c:v>
                </c:pt>
                <c:pt idx="3">
                  <c:v>3976</c:v>
                </c:pt>
                <c:pt idx="6">
                  <c:v>3783</c:v>
                </c:pt>
                <c:pt idx="9">
                  <c:v>3597</c:v>
                </c:pt>
                <c:pt idx="12">
                  <c:v>3996</c:v>
                </c:pt>
              </c:numCache>
            </c:numRef>
          </c:val>
          <c:extLst>
            <c:ext xmlns:c16="http://schemas.microsoft.com/office/drawing/2014/chart" uri="{C3380CC4-5D6E-409C-BE32-E72D297353CC}">
              <c16:uniqueId val="{00000006-6608-46F8-97B3-8631228503A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608-46F8-97B3-8631228503A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14312</c:v>
                </c:pt>
                <c:pt idx="3">
                  <c:v>13146</c:v>
                </c:pt>
                <c:pt idx="6">
                  <c:v>11725</c:v>
                </c:pt>
                <c:pt idx="9">
                  <c:v>10599</c:v>
                </c:pt>
                <c:pt idx="12">
                  <c:v>9316</c:v>
                </c:pt>
              </c:numCache>
            </c:numRef>
          </c:val>
          <c:extLst>
            <c:ext xmlns:c16="http://schemas.microsoft.com/office/drawing/2014/chart" uri="{C3380CC4-5D6E-409C-BE32-E72D297353CC}">
              <c16:uniqueId val="{00000008-6608-46F8-97B3-8631228503A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80</c:v>
                </c:pt>
                <c:pt idx="3">
                  <c:v>63</c:v>
                </c:pt>
                <c:pt idx="6">
                  <c:v>47</c:v>
                </c:pt>
                <c:pt idx="9">
                  <c:v>39</c:v>
                </c:pt>
                <c:pt idx="12">
                  <c:v>31</c:v>
                </c:pt>
              </c:numCache>
            </c:numRef>
          </c:val>
          <c:extLst>
            <c:ext xmlns:c16="http://schemas.microsoft.com/office/drawing/2014/chart" uri="{C3380CC4-5D6E-409C-BE32-E72D297353CC}">
              <c16:uniqueId val="{00000009-6608-46F8-97B3-8631228503A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21564</c:v>
                </c:pt>
                <c:pt idx="3">
                  <c:v>21003</c:v>
                </c:pt>
                <c:pt idx="6">
                  <c:v>22168</c:v>
                </c:pt>
                <c:pt idx="9">
                  <c:v>22299</c:v>
                </c:pt>
                <c:pt idx="12">
                  <c:v>22026</c:v>
                </c:pt>
              </c:numCache>
            </c:numRef>
          </c:val>
          <c:extLst>
            <c:ext xmlns:c16="http://schemas.microsoft.com/office/drawing/2014/chart" uri="{C3380CC4-5D6E-409C-BE32-E72D297353CC}">
              <c16:uniqueId val="{0000000A-6608-46F8-97B3-8631228503A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1645</c:v>
                </c:pt>
                <c:pt idx="2">
                  <c:v>#N/A</c:v>
                </c:pt>
                <c:pt idx="3">
                  <c:v>#N/A</c:v>
                </c:pt>
                <c:pt idx="4">
                  <c:v>1800</c:v>
                </c:pt>
                <c:pt idx="5">
                  <c:v>#N/A</c:v>
                </c:pt>
                <c:pt idx="6">
                  <c:v>#N/A</c:v>
                </c:pt>
                <c:pt idx="7">
                  <c:v>1147</c:v>
                </c:pt>
                <c:pt idx="8">
                  <c:v>#N/A</c:v>
                </c:pt>
                <c:pt idx="9">
                  <c:v>#N/A</c:v>
                </c:pt>
                <c:pt idx="10">
                  <c:v>1074</c:v>
                </c:pt>
                <c:pt idx="11">
                  <c:v>#N/A</c:v>
                </c:pt>
                <c:pt idx="12">
                  <c:v>#N/A</c:v>
                </c:pt>
                <c:pt idx="13">
                  <c:v>211</c:v>
                </c:pt>
                <c:pt idx="14">
                  <c:v>#N/A</c:v>
                </c:pt>
              </c:numCache>
            </c:numRef>
          </c:val>
          <c:smooth val="0"/>
          <c:extLst>
            <c:ext xmlns:c16="http://schemas.microsoft.com/office/drawing/2014/chart" uri="{C3380CC4-5D6E-409C-BE32-E72D297353CC}">
              <c16:uniqueId val="{0000000B-6608-46F8-97B3-8631228503A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4785</c:v>
                </c:pt>
                <c:pt idx="1">
                  <c:v>4563</c:v>
                </c:pt>
                <c:pt idx="2">
                  <c:v>4791</c:v>
                </c:pt>
              </c:numCache>
            </c:numRef>
          </c:val>
          <c:extLst>
            <c:ext xmlns:c16="http://schemas.microsoft.com/office/drawing/2014/chart" uri="{C3380CC4-5D6E-409C-BE32-E72D297353CC}">
              <c16:uniqueId val="{00000000-8F48-4FCE-9A27-7016579177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850</c:v>
                </c:pt>
                <c:pt idx="1">
                  <c:v>851</c:v>
                </c:pt>
                <c:pt idx="2">
                  <c:v>851</c:v>
                </c:pt>
              </c:numCache>
            </c:numRef>
          </c:val>
          <c:extLst>
            <c:ext xmlns:c16="http://schemas.microsoft.com/office/drawing/2014/chart" uri="{C3380CC4-5D6E-409C-BE32-E72D297353CC}">
              <c16:uniqueId val="{00000001-8F48-4FCE-9A27-7016579177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4926</c:v>
                </c:pt>
                <c:pt idx="1">
                  <c:v>5923</c:v>
                </c:pt>
                <c:pt idx="2">
                  <c:v>7510</c:v>
                </c:pt>
              </c:numCache>
            </c:numRef>
          </c:val>
          <c:extLst>
            <c:ext xmlns:c16="http://schemas.microsoft.com/office/drawing/2014/chart" uri="{C3380CC4-5D6E-409C-BE32-E72D297353CC}">
              <c16:uniqueId val="{00000002-8F48-4FCE-9A27-70165791771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29,495
28,730
851.21
26,512,445
25,287,434
1,032,978
13,653,569
22,026,034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前年度と同数値の</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となり、引き続き類似団体平均を下回った。</a:t>
          </a:r>
        </a:p>
        <a:p>
          <a:r>
            <a:rPr kumimoji="1" lang="ja-JP" altLang="en-US" sz="1300">
              <a:latin typeface="ＭＳ Ｐゴシック" panose="020B0600070205080204" pitchFamily="50" charset="-128"/>
              <a:ea typeface="ＭＳ Ｐゴシック" panose="020B0600070205080204" pitchFamily="50" charset="-128"/>
            </a:rPr>
            <a:t>　当市の現状から市税の大幅な増加は見込めないため、徴収率の向上により歳入の確保に努めるとともに、継続的な事務事業の見直しを行うことによって歳出削減を実現し、財政基盤の強化を図る。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159808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605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74735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159808</xdr:rowOff>
    </xdr:from>
    <xdr:to>
      <xdr:col>24</xdr:col>
      <xdr:colOff>12700</xdr:colOff>
      <xdr:row>35</xdr:row>
      <xdr:rowOff>159808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41927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5292</xdr:rowOff>
    </xdr:from>
    <xdr:to>
      <xdr:col>19</xdr:col>
      <xdr:colOff>184150</xdr:colOff>
      <xdr:row>41</xdr:row>
      <xdr:rowOff>106892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117069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155575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156633</xdr:rowOff>
    </xdr:from>
    <xdr:to>
      <xdr:col>15</xdr:col>
      <xdr:colOff>133350</xdr:colOff>
      <xdr:row>41</xdr:row>
      <xdr:rowOff>86783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7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19702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19702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地方交付税の減額に伴う経常一般財源の減や、その他経費の増により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93.1</a:t>
          </a:r>
          <a:r>
            <a:rPr kumimoji="1" lang="ja-JP" altLang="en-US" sz="1300">
              <a:latin typeface="ＭＳ Ｐゴシック" panose="020B0600070205080204" pitchFamily="50" charset="-128"/>
              <a:ea typeface="ＭＳ Ｐゴシック" panose="020B0600070205080204" pitchFamily="50" charset="-128"/>
            </a:rPr>
            <a:t>％となった。今後も分母となる歳入の減少が予想されるため、経常経費の見直しによって弾力性のある財政構造を維持する。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132504</xdr:rowOff>
    </xdr:from>
    <xdr:to>
      <xdr:col>23</xdr:col>
      <xdr:colOff>133350</xdr:colOff>
      <xdr:row>67</xdr:row>
      <xdr:rowOff>71967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8054"/>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47431</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132504</xdr:rowOff>
    </xdr:from>
    <xdr:to>
      <xdr:col>24</xdr:col>
      <xdr:colOff>12700</xdr:colOff>
      <xdr:row>59</xdr:row>
      <xdr:rowOff>132504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71544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98480"/>
          <a:ext cx="8382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62</xdr:row>
      <xdr:rowOff>68580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4893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63</xdr:row>
      <xdr:rowOff>17780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489354"/>
          <a:ext cx="8890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44450</xdr:rowOff>
    </xdr:from>
    <xdr:to>
      <xdr:col>15</xdr:col>
      <xdr:colOff>133350</xdr:colOff>
      <xdr:row>61</xdr:row>
      <xdr:rowOff>146050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17780</xdr:rowOff>
    </xdr:from>
    <xdr:to>
      <xdr:col>11</xdr:col>
      <xdr:colOff>31750</xdr:colOff>
      <xdr:row>63</xdr:row>
      <xdr:rowOff>130387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1913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36830</xdr:rowOff>
    </xdr:from>
    <xdr:to>
      <xdr:col>11</xdr:col>
      <xdr:colOff>82550</xdr:colOff>
      <xdr:row>64</xdr:row>
      <xdr:rowOff>138430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123207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149437</xdr:rowOff>
    </xdr:from>
    <xdr:to>
      <xdr:col>7</xdr:col>
      <xdr:colOff>31750</xdr:colOff>
      <xdr:row>65</xdr:row>
      <xdr:rowOff>79587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64364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91881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20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138430</xdr:rowOff>
    </xdr:from>
    <xdr:to>
      <xdr:col>11</xdr:col>
      <xdr:colOff>82550</xdr:colOff>
      <xdr:row>63</xdr:row>
      <xdr:rowOff>68580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[277,257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当市の広大な面積による行政効率の悪さが大きな要因となり、引き続き全国・県・類似団体平均を大幅に上回っており、人口減少も歯止めがかかっていない状況である。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物件費は公共施設等総合管理計画による公共施設の計画的・継続的な見直し、長寿命化の推進、効率的な施設運営を図ることで管理運営費の削減を図る。</a:t>
          </a:r>
        </a:p>
        <a:p>
          <a:r>
            <a:rPr kumimoji="1" lang="ja-JP" altLang="en-US" sz="1300">
              <a:latin typeface="ＭＳ Ｐゴシック" panose="020B0600070205080204" pitchFamily="50" charset="-128"/>
              <a:ea typeface="ＭＳ Ｐゴシック" panose="020B0600070205080204" pitchFamily="50" charset="-128"/>
            </a:rPr>
            <a:t>　人件費については、定員適正化計画に基づき市民ニーズと業務量に応じた適正な職員数を確保しつつ削減に努める。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11512</xdr:rowOff>
    </xdr:from>
    <xdr:to>
      <xdr:col>23</xdr:col>
      <xdr:colOff>133350</xdr:colOff>
      <xdr:row>89</xdr:row>
      <xdr:rowOff>69645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70412"/>
          <a:ext cx="0" cy="12582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41722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0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69645</xdr:rowOff>
    </xdr:from>
    <xdr:to>
      <xdr:col>24</xdr:col>
      <xdr:colOff>12700</xdr:colOff>
      <xdr:row>89</xdr:row>
      <xdr:rowOff>69645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28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97889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813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11512</xdr:rowOff>
    </xdr:from>
    <xdr:to>
      <xdr:col>24</xdr:col>
      <xdr:colOff>12700</xdr:colOff>
      <xdr:row>82</xdr:row>
      <xdr:rowOff>11512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7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43458</xdr:rowOff>
    </xdr:from>
    <xdr:to>
      <xdr:col>23</xdr:col>
      <xdr:colOff>133350</xdr:colOff>
      <xdr:row>87</xdr:row>
      <xdr:rowOff>154902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959608"/>
          <a:ext cx="838200" cy="11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46251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76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29724</xdr:rowOff>
    </xdr:from>
    <xdr:to>
      <xdr:col>23</xdr:col>
      <xdr:colOff>184150</xdr:colOff>
      <xdr:row>84</xdr:row>
      <xdr:rowOff>131324</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43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113170</xdr:rowOff>
    </xdr:from>
    <xdr:to>
      <xdr:col>19</xdr:col>
      <xdr:colOff>133350</xdr:colOff>
      <xdr:row>87</xdr:row>
      <xdr:rowOff>43458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857870"/>
          <a:ext cx="889000" cy="10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29868</xdr:rowOff>
    </xdr:from>
    <xdr:to>
      <xdr:col>19</xdr:col>
      <xdr:colOff>184150</xdr:colOff>
      <xdr:row>84</xdr:row>
      <xdr:rowOff>131468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3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141645</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00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76493</xdr:rowOff>
    </xdr:from>
    <xdr:to>
      <xdr:col>15</xdr:col>
      <xdr:colOff>82550</xdr:colOff>
      <xdr:row>86</xdr:row>
      <xdr:rowOff>113170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821193"/>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155453</xdr:rowOff>
    </xdr:from>
    <xdr:to>
      <xdr:col>15</xdr:col>
      <xdr:colOff>133350</xdr:colOff>
      <xdr:row>84</xdr:row>
      <xdr:rowOff>85603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95780</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4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155242</xdr:rowOff>
    </xdr:from>
    <xdr:to>
      <xdr:col>11</xdr:col>
      <xdr:colOff>31750</xdr:colOff>
      <xdr:row>86</xdr:row>
      <xdr:rowOff>76493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728492"/>
          <a:ext cx="889000" cy="9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43405</xdr:rowOff>
    </xdr:from>
    <xdr:to>
      <xdr:col>11</xdr:col>
      <xdr:colOff>82550</xdr:colOff>
      <xdr:row>84</xdr:row>
      <xdr:rowOff>145005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4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155182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2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85398</xdr:rowOff>
    </xdr:from>
    <xdr:to>
      <xdr:col>7</xdr:col>
      <xdr:colOff>31750</xdr:colOff>
      <xdr:row>84</xdr:row>
      <xdr:rowOff>15548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15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25725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104102</xdr:rowOff>
    </xdr:from>
    <xdr:to>
      <xdr:col>23</xdr:col>
      <xdr:colOff>184150</xdr:colOff>
      <xdr:row>88</xdr:row>
      <xdr:rowOff>34252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5020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76179</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164108</xdr:rowOff>
    </xdr:from>
    <xdr:to>
      <xdr:col>19</xdr:col>
      <xdr:colOff>184150</xdr:colOff>
      <xdr:row>87</xdr:row>
      <xdr:rowOff>94258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9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79035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995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62370</xdr:rowOff>
    </xdr:from>
    <xdr:to>
      <xdr:col>15</xdr:col>
      <xdr:colOff>133350</xdr:colOff>
      <xdr:row>86</xdr:row>
      <xdr:rowOff>163970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8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148747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89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25693</xdr:rowOff>
    </xdr:from>
    <xdr:to>
      <xdr:col>11</xdr:col>
      <xdr:colOff>82550</xdr:colOff>
      <xdr:row>86</xdr:row>
      <xdr:rowOff>127293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7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112070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856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104442</xdr:rowOff>
    </xdr:from>
    <xdr:to>
      <xdr:col>7</xdr:col>
      <xdr:colOff>31750</xdr:colOff>
      <xdr:row>86</xdr:row>
      <xdr:rowOff>34592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67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19369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7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前年度から横ばいの</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今後も定員適正化計画に基づき、更なる適正化に努める。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39688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1100"/>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11765</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39688</xdr:rowOff>
    </xdr:from>
    <xdr:to>
      <xdr:col>81</xdr:col>
      <xdr:colOff>133350</xdr:colOff>
      <xdr:row>89</xdr:row>
      <xdr:rowOff>39688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9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97631</xdr:rowOff>
    </xdr:from>
    <xdr:to>
      <xdr:col>81</xdr:col>
      <xdr:colOff>44450</xdr:colOff>
      <xdr:row>84</xdr:row>
      <xdr:rowOff>97631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4994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97631</xdr:rowOff>
    </xdr:from>
    <xdr:to>
      <xdr:col>77</xdr:col>
      <xdr:colOff>44450</xdr:colOff>
      <xdr:row>84</xdr:row>
      <xdr:rowOff>112713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499431"/>
          <a:ext cx="8890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67469</xdr:rowOff>
    </xdr:from>
    <xdr:to>
      <xdr:col>72</xdr:col>
      <xdr:colOff>203200</xdr:colOff>
      <xdr:row>84</xdr:row>
      <xdr:rowOff>112713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69269"/>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76994</xdr:rowOff>
    </xdr:from>
    <xdr:to>
      <xdr:col>73</xdr:col>
      <xdr:colOff>44450</xdr:colOff>
      <xdr:row>85</xdr:row>
      <xdr:rowOff>7144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163371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103188</xdr:rowOff>
    </xdr:from>
    <xdr:to>
      <xdr:col>68</xdr:col>
      <xdr:colOff>152400</xdr:colOff>
      <xdr:row>84</xdr:row>
      <xdr:rowOff>67469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333538"/>
          <a:ext cx="889000" cy="13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61913</xdr:rowOff>
    </xdr:from>
    <xdr:to>
      <xdr:col>68</xdr:col>
      <xdr:colOff>203200</xdr:colOff>
      <xdr:row>84</xdr:row>
      <xdr:rowOff>163513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148290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76994</xdr:rowOff>
    </xdr:from>
    <xdr:to>
      <xdr:col>64</xdr:col>
      <xdr:colOff>152400</xdr:colOff>
      <xdr:row>85</xdr:row>
      <xdr:rowOff>7144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163371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6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46831</xdr:rowOff>
    </xdr:from>
    <xdr:to>
      <xdr:col>81</xdr:col>
      <xdr:colOff>95250</xdr:colOff>
      <xdr:row>84</xdr:row>
      <xdr:rowOff>148431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63358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9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46831</xdr:rowOff>
    </xdr:from>
    <xdr:to>
      <xdr:col>77</xdr:col>
      <xdr:colOff>95250</xdr:colOff>
      <xdr:row>84</xdr:row>
      <xdr:rowOff>148431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4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158608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17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61913</xdr:rowOff>
    </xdr:from>
    <xdr:to>
      <xdr:col>73</xdr:col>
      <xdr:colOff>44450</xdr:colOff>
      <xdr:row>84</xdr:row>
      <xdr:rowOff>163513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2240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16669</xdr:rowOff>
    </xdr:from>
    <xdr:to>
      <xdr:col>68</xdr:col>
      <xdr:colOff>203200</xdr:colOff>
      <xdr:row>84</xdr:row>
      <xdr:rowOff>118269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128446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8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52388</xdr:rowOff>
    </xdr:from>
    <xdr:to>
      <xdr:col>64</xdr:col>
      <xdr:colOff>152400</xdr:colOff>
      <xdr:row>83</xdr:row>
      <xdr:rowOff>153988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2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164165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05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月の合併時から旧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町村の庁舎を振興事務所として使用していることで行政効率が悪いうえ、多くの人員を配置する必要があることから、全国・県・類似団体平均を大幅に上回る要因となっている。</a:t>
          </a:r>
        </a:p>
        <a:p>
          <a:r>
            <a:rPr kumimoji="1" lang="ja-JP" altLang="en-US" sz="1300">
              <a:latin typeface="ＭＳ Ｐゴシック" panose="020B0600070205080204" pitchFamily="50" charset="-128"/>
              <a:ea typeface="ＭＳ Ｐゴシック" panose="020B0600070205080204" pitchFamily="50" charset="-128"/>
            </a:rPr>
            <a:t>　第</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次定員適正化計画から、第</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次計画にかけて</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の人員削減を行い職員数の適正化を図ってきたが、地理的な要因や分庁方式を継続する中で、さらなる大幅な人員削減は困難な状況である。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44027</xdr:rowOff>
    </xdr:from>
    <xdr:to>
      <xdr:col>81</xdr:col>
      <xdr:colOff>44450</xdr:colOff>
      <xdr:row>66</xdr:row>
      <xdr:rowOff>91742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59577"/>
          <a:ext cx="0" cy="1247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63819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379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91742</xdr:rowOff>
    </xdr:from>
    <xdr:to>
      <xdr:col>81</xdr:col>
      <xdr:colOff>133350</xdr:colOff>
      <xdr:row>66</xdr:row>
      <xdr:rowOff>91742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40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130404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0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44027</xdr:rowOff>
    </xdr:from>
    <xdr:to>
      <xdr:col>81</xdr:col>
      <xdr:colOff>133350</xdr:colOff>
      <xdr:row>59</xdr:row>
      <xdr:rowOff>44027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5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61867</xdr:rowOff>
    </xdr:from>
    <xdr:to>
      <xdr:col>81</xdr:col>
      <xdr:colOff>44450</xdr:colOff>
      <xdr:row>66</xdr:row>
      <xdr:rowOff>68762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37756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131069</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114542</xdr:rowOff>
    </xdr:from>
    <xdr:to>
      <xdr:col>81</xdr:col>
      <xdr:colOff>95250</xdr:colOff>
      <xdr:row>62</xdr:row>
      <xdr:rowOff>44692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152884</xdr:rowOff>
    </xdr:from>
    <xdr:to>
      <xdr:col>77</xdr:col>
      <xdr:colOff>44450</xdr:colOff>
      <xdr:row>66</xdr:row>
      <xdr:rowOff>61867</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29713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103051</xdr:rowOff>
    </xdr:from>
    <xdr:to>
      <xdr:col>77</xdr:col>
      <xdr:colOff>95250</xdr:colOff>
      <xdr:row>62</xdr:row>
      <xdr:rowOff>33201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43378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30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117263</xdr:rowOff>
    </xdr:from>
    <xdr:to>
      <xdr:col>72</xdr:col>
      <xdr:colOff>203200</xdr:colOff>
      <xdr:row>65</xdr:row>
      <xdr:rowOff>152884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261513"/>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96157</xdr:rowOff>
    </xdr:from>
    <xdr:to>
      <xdr:col>73</xdr:col>
      <xdr:colOff>44450</xdr:colOff>
      <xdr:row>62</xdr:row>
      <xdr:rowOff>26307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5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36484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2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95431</xdr:rowOff>
    </xdr:from>
    <xdr:to>
      <xdr:col>68</xdr:col>
      <xdr:colOff>152400</xdr:colOff>
      <xdr:row>65</xdr:row>
      <xdr:rowOff>117263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239681"/>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12035</xdr:rowOff>
    </xdr:from>
    <xdr:to>
      <xdr:col>68</xdr:col>
      <xdr:colOff>203200</xdr:colOff>
      <xdr:row>62</xdr:row>
      <xdr:rowOff>113635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123812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0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17962</xdr:rowOff>
    </xdr:from>
    <xdr:to>
      <xdr:col>81</xdr:col>
      <xdr:colOff>95250</xdr:colOff>
      <xdr:row>66</xdr:row>
      <xdr:rowOff>119562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33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85289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229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11067</xdr:rowOff>
    </xdr:from>
    <xdr:to>
      <xdr:col>77</xdr:col>
      <xdr:colOff>95250</xdr:colOff>
      <xdr:row>66</xdr:row>
      <xdr:rowOff>112667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97444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41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102084</xdr:rowOff>
    </xdr:from>
    <xdr:to>
      <xdr:col>73</xdr:col>
      <xdr:colOff>44450</xdr:colOff>
      <xdr:row>66</xdr:row>
      <xdr:rowOff>32234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17011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66463</xdr:rowOff>
    </xdr:from>
    <xdr:to>
      <xdr:col>68</xdr:col>
      <xdr:colOff>203200</xdr:colOff>
      <xdr:row>65</xdr:row>
      <xdr:rowOff>168063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152840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29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44631</xdr:rowOff>
    </xdr:from>
    <xdr:to>
      <xdr:col>64</xdr:col>
      <xdr:colOff>152400</xdr:colOff>
      <xdr:row>65</xdr:row>
      <xdr:rowOff>146231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131008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　</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％となった。前年度との単年度の比較では標準財政規模等の増により</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ポイント改善した。将来負担の軽減のため</a:t>
          </a:r>
          <a:r>
            <a:rPr kumimoji="1" lang="en-US" altLang="ja-JP" sz="1300">
              <a:latin typeface="ＭＳ Ｐゴシック" panose="020B0600070205080204" pitchFamily="50" charset="-128"/>
              <a:ea typeface="ＭＳ Ｐゴシック" panose="020B0600070205080204" pitchFamily="50" charset="-128"/>
            </a:rPr>
            <a:t>2040</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％以下とすることを第３次総合計画の重点プロジェクトとして設定し、引き続き選択と集中による市債の発行抑制に努める。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65919</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38119"/>
          <a:ext cx="0" cy="1574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152296</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65919</xdr:rowOff>
    </xdr:from>
    <xdr:to>
      <xdr:col>81</xdr:col>
      <xdr:colOff>133350</xdr:colOff>
      <xdr:row>36</xdr:row>
      <xdr:rowOff>65919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83759</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387167"/>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47672</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05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83759</xdr:rowOff>
    </xdr:from>
    <xdr:to>
      <xdr:col>77</xdr:col>
      <xdr:colOff>44450</xdr:colOff>
      <xdr:row>43</xdr:row>
      <xdr:rowOff>95250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119942</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164193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4676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168124</xdr:rowOff>
    </xdr:from>
    <xdr:to>
      <xdr:col>73</xdr:col>
      <xdr:colOff>44450</xdr:colOff>
      <xdr:row>41</xdr:row>
      <xdr:rowOff>98274</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108451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7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164193</xdr:rowOff>
    </xdr:from>
    <xdr:to>
      <xdr:col>68</xdr:col>
      <xdr:colOff>152400</xdr:colOff>
      <xdr:row>44</xdr:row>
      <xdr:rowOff>50195</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5365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165903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852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113393</xdr:rowOff>
    </xdr:from>
    <xdr:to>
      <xdr:col>68</xdr:col>
      <xdr:colOff>203200</xdr:colOff>
      <xdr:row>44</xdr:row>
      <xdr:rowOff>43543</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28320</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となった。公営企業債残高の減に伴う公営企業債等繰入見込額が減となったことや償還に充当可能な基金が増となったことが主な要因となった。今後も計画的な市債発行による抑制と、将来を見据えた計画的な基金積立により財政の健全化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86589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451100"/>
          <a:ext cx="0" cy="12359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58666</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5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86589</xdr:rowOff>
    </xdr:from>
    <xdr:to>
      <xdr:col>81</xdr:col>
      <xdr:colOff>133350</xdr:colOff>
      <xdr:row>21</xdr:row>
      <xdr:rowOff>86589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68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59969</xdr:rowOff>
    </xdr:from>
    <xdr:to>
      <xdr:col>81</xdr:col>
      <xdr:colOff>44450</xdr:colOff>
      <xdr:row>14</xdr:row>
      <xdr:rowOff>98095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6179800" y="2460269"/>
          <a:ext cx="838200" cy="3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55084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45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83007</xdr:rowOff>
    </xdr:from>
    <xdr:to>
      <xdr:col>81</xdr:col>
      <xdr:colOff>95250</xdr:colOff>
      <xdr:row>15</xdr:row>
      <xdr:rowOff>13157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8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98095</xdr:rowOff>
    </xdr:from>
    <xdr:to>
      <xdr:col>77</xdr:col>
      <xdr:colOff>44450</xdr:colOff>
      <xdr:row>14</xdr:row>
      <xdr:rowOff>99543</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5290800" y="2498395"/>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84938</xdr:rowOff>
    </xdr:from>
    <xdr:to>
      <xdr:col>77</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171315</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57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99543</xdr:rowOff>
    </xdr:from>
    <xdr:to>
      <xdr:col>72</xdr:col>
      <xdr:colOff>203200</xdr:colOff>
      <xdr:row>14</xdr:row>
      <xdr:rowOff>131394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2499843"/>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122580</xdr:rowOff>
    </xdr:from>
    <xdr:to>
      <xdr:col>73</xdr:col>
      <xdr:colOff>44450</xdr:colOff>
      <xdr:row>15</xdr:row>
      <xdr:rowOff>52730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52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37507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0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127533</xdr:rowOff>
    </xdr:from>
    <xdr:to>
      <xdr:col>68</xdr:col>
      <xdr:colOff>152400</xdr:colOff>
      <xdr:row>14</xdr:row>
      <xdr:rowOff>131394</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3512800" y="2527833"/>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156845</xdr:rowOff>
    </xdr:from>
    <xdr:to>
      <xdr:col>68</xdr:col>
      <xdr:colOff>203200</xdr:colOff>
      <xdr:row>15</xdr:row>
      <xdr:rowOff>86995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71772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4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15316</xdr:rowOff>
    </xdr:from>
    <xdr:to>
      <xdr:col>64</xdr:col>
      <xdr:colOff>152400</xdr:colOff>
      <xdr:row>15</xdr:row>
      <xdr:rowOff>116916</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87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101693</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7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9169</xdr:rowOff>
    </xdr:from>
    <xdr:to>
      <xdr:col>81</xdr:col>
      <xdr:colOff>95250</xdr:colOff>
      <xdr:row>14</xdr:row>
      <xdr:rowOff>110769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240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101896</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2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47295</xdr:rowOff>
    </xdr:from>
    <xdr:to>
      <xdr:col>77</xdr:col>
      <xdr:colOff>95250</xdr:colOff>
      <xdr:row>14</xdr:row>
      <xdr:rowOff>148895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24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159072</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2216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48743</xdr:rowOff>
    </xdr:from>
    <xdr:to>
      <xdr:col>73</xdr:col>
      <xdr:colOff>44450</xdr:colOff>
      <xdr:row>14</xdr:row>
      <xdr:rowOff>150343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24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160520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22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80594</xdr:rowOff>
    </xdr:from>
    <xdr:to>
      <xdr:col>68</xdr:col>
      <xdr:colOff>203200</xdr:colOff>
      <xdr:row>15</xdr:row>
      <xdr:rowOff>10744</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24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20921</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224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76733</xdr:rowOff>
    </xdr:from>
    <xdr:to>
      <xdr:col>64</xdr:col>
      <xdr:colOff>152400</xdr:colOff>
      <xdr:row>15</xdr:row>
      <xdr:rowOff>6883</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247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17060</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2245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29,495
28,730
851.21
26,512,445
25,287,434
1,032,978
13,653,569
22,026,034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経常一般財源の減により、前年度から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今後も定員適正化計画に基づき、将来的に安定した必要な職員数を確保しつつ削減に努める。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23586</xdr:rowOff>
    </xdr:from>
    <xdr:to>
      <xdr:col>24</xdr:col>
      <xdr:colOff>25400</xdr:colOff>
      <xdr:row>41</xdr:row>
      <xdr:rowOff>4535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09986"/>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148062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4535</xdr:rowOff>
    </xdr:from>
    <xdr:to>
      <xdr:col>24</xdr:col>
      <xdr:colOff>114300</xdr:colOff>
      <xdr:row>41</xdr:row>
      <xdr:rowOff>4535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109963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23586</xdr:rowOff>
    </xdr:from>
    <xdr:to>
      <xdr:col>24</xdr:col>
      <xdr:colOff>114300</xdr:colOff>
      <xdr:row>32</xdr:row>
      <xdr:rowOff>23586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48078</xdr:rowOff>
    </xdr:from>
    <xdr:to>
      <xdr:col>24</xdr:col>
      <xdr:colOff>25400</xdr:colOff>
      <xdr:row>37</xdr:row>
      <xdr:rowOff>80736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3917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98170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81643</xdr:rowOff>
    </xdr:from>
    <xdr:to>
      <xdr:col>24</xdr:col>
      <xdr:colOff>76200</xdr:colOff>
      <xdr:row>37</xdr:row>
      <xdr:rowOff>11793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37</xdr:row>
      <xdr:rowOff>48078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82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48986</xdr:rowOff>
    </xdr:from>
    <xdr:to>
      <xdr:col>20</xdr:col>
      <xdr:colOff>38100</xdr:colOff>
      <xdr:row>36</xdr:row>
      <xdr:rowOff>150586</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160763</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110672</xdr:rowOff>
    </xdr:from>
    <xdr:to>
      <xdr:col>15</xdr:col>
      <xdr:colOff>98425</xdr:colOff>
      <xdr:row>37</xdr:row>
      <xdr:rowOff>80736</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82872"/>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144236</xdr:rowOff>
    </xdr:from>
    <xdr:to>
      <xdr:col>15</xdr:col>
      <xdr:colOff>149225</xdr:colOff>
      <xdr:row>36</xdr:row>
      <xdr:rowOff>74386</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84563</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26307</xdr:rowOff>
    </xdr:from>
    <xdr:to>
      <xdr:col>11</xdr:col>
      <xdr:colOff>9525</xdr:colOff>
      <xdr:row>37</xdr:row>
      <xdr:rowOff>80736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3699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136072</xdr:rowOff>
    </xdr:from>
    <xdr:to>
      <xdr:col>11</xdr:col>
      <xdr:colOff>60325</xdr:colOff>
      <xdr:row>37</xdr:row>
      <xdr:rowOff>66222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76399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07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70757</xdr:rowOff>
    </xdr:from>
    <xdr:to>
      <xdr:col>6</xdr:col>
      <xdr:colOff>171450</xdr:colOff>
      <xdr:row>37</xdr:row>
      <xdr:rowOff>907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11084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29936</xdr:rowOff>
    </xdr:from>
    <xdr:to>
      <xdr:col>24</xdr:col>
      <xdr:colOff>76200</xdr:colOff>
      <xdr:row>37</xdr:row>
      <xdr:rowOff>131536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2013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34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168728</xdr:rowOff>
    </xdr:from>
    <xdr:to>
      <xdr:col>20</xdr:col>
      <xdr:colOff>38100</xdr:colOff>
      <xdr:row>37</xdr:row>
      <xdr:rowOff>98878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83655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59872</xdr:rowOff>
    </xdr:from>
    <xdr:to>
      <xdr:col>15</xdr:col>
      <xdr:colOff>149225</xdr:colOff>
      <xdr:row>36</xdr:row>
      <xdr:rowOff>161472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29936</xdr:rowOff>
    </xdr:from>
    <xdr:to>
      <xdr:col>11</xdr:col>
      <xdr:colOff>60325</xdr:colOff>
      <xdr:row>37</xdr:row>
      <xdr:rowOff>131536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116312</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146957</xdr:rowOff>
    </xdr:from>
    <xdr:to>
      <xdr:col>6</xdr:col>
      <xdr:colOff>171450</xdr:colOff>
      <xdr:row>37</xdr:row>
      <xdr:rowOff>77107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61884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0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施設の管理費用や指定管理料の増加等により前年度から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ポイント悪化した。今後も維持管理の効率化や公共施設の計画的・継続的な見直し、効率的な施設運営を図ることで経費削減に努める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01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15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20337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3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1270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787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104140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78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119380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847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104157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6367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139717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154957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こども園に対する指定管理料の増額等により前年度から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ポイント悪化した。今後も市単独事業の見直しや財源の確保に努め、財政圧迫の要因とならないよう支援をしていく。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91622</xdr:rowOff>
    </xdr:from>
    <xdr:to>
      <xdr:col>24</xdr:col>
      <xdr:colOff>25400</xdr:colOff>
      <xdr:row>60</xdr:row>
      <xdr:rowOff>132443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78472"/>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6549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91622</xdr:rowOff>
    </xdr:from>
    <xdr:to>
      <xdr:col>24</xdr:col>
      <xdr:colOff>114300</xdr:colOff>
      <xdr:row>53</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129722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86178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78922</xdr:rowOff>
    </xdr:from>
    <xdr:to>
      <xdr:col>20</xdr:col>
      <xdr:colOff>38100</xdr:colOff>
      <xdr:row>56</xdr:row>
      <xdr:rowOff>9072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165299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53522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75293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615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企業会計への出資金や維持補修費の増加等により前年度から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％となった。上下水道事業の経営改善に取り組み、普通会計への負担を減らしていくように努める。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100330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05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72407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100330</xdr:rowOff>
    </xdr:from>
    <xdr:to>
      <xdr:col>82</xdr:col>
      <xdr:colOff>196850</xdr:colOff>
      <xdr:row>61</xdr:row>
      <xdr:rowOff>100330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58</xdr:row>
      <xdr:rowOff>81280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72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31767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61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xdr:rowOff>
    </xdr:from>
    <xdr:to>
      <xdr:col>82</xdr:col>
      <xdr:colOff>158750</xdr:colOff>
      <xdr:row>56</xdr:row>
      <xdr:rowOff>116840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100330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04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22860</xdr:rowOff>
    </xdr:from>
    <xdr:to>
      <xdr:col>78</xdr:col>
      <xdr:colOff>120650</xdr:colOff>
      <xdr:row>56</xdr:row>
      <xdr:rowOff>124460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134637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39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43180</xdr:rowOff>
    </xdr:from>
    <xdr:to>
      <xdr:col>73</xdr:col>
      <xdr:colOff>180975</xdr:colOff>
      <xdr:row>57</xdr:row>
      <xdr:rowOff>31750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4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43180</xdr:rowOff>
    </xdr:from>
    <xdr:to>
      <xdr:col>69</xdr:col>
      <xdr:colOff>92075</xdr:colOff>
      <xdr:row>59</xdr:row>
      <xdr:rowOff>77470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644380"/>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57150</xdr:rowOff>
    </xdr:from>
    <xdr:to>
      <xdr:col>65</xdr:col>
      <xdr:colOff>53975</xdr:colOff>
      <xdr:row>57</xdr:row>
      <xdr:rowOff>158750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168927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2557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163830</xdr:rowOff>
    </xdr:from>
    <xdr:to>
      <xdr:col>69</xdr:col>
      <xdr:colOff>142875</xdr:colOff>
      <xdr:row>56</xdr:row>
      <xdr:rowOff>93980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104157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26670</xdr:rowOff>
    </xdr:from>
    <xdr:to>
      <xdr:col>65</xdr:col>
      <xdr:colOff>53975</xdr:colOff>
      <xdr:row>59</xdr:row>
      <xdr:rowOff>128270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113047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金山病院事業会計への補助金の増加等により前年度より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ポイント悪化した。今後も補助金や負担金の目的、必要性を再確認し、費用対効果を検証しながら低い水準の維持に努める。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124714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120142</xdr:rowOff>
    </xdr:from>
    <xdr:to>
      <xdr:col>82</xdr:col>
      <xdr:colOff>107950</xdr:colOff>
      <xdr:row>35</xdr:row>
      <xdr:rowOff>156718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1208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139717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120142</xdr:rowOff>
    </xdr:from>
    <xdr:to>
      <xdr:col>78</xdr:col>
      <xdr:colOff>69850</xdr:colOff>
      <xdr:row>35</xdr:row>
      <xdr:rowOff>170434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12089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170434</xdr:rowOff>
    </xdr:from>
    <xdr:to>
      <xdr:col>73</xdr:col>
      <xdr:colOff>180975</xdr:colOff>
      <xdr:row>36</xdr:row>
      <xdr:rowOff>117856</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7118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33274</xdr:rowOff>
    </xdr:from>
    <xdr:to>
      <xdr:col>69</xdr:col>
      <xdr:colOff>92075</xdr:colOff>
      <xdr:row>36</xdr:row>
      <xdr:rowOff>117856</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340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69342</xdr:rowOff>
    </xdr:from>
    <xdr:to>
      <xdr:col>78</xdr:col>
      <xdr:colOff>120650</xdr:colOff>
      <xdr:row>35</xdr:row>
      <xdr:rowOff>170942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9669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38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119634</xdr:rowOff>
    </xdr:from>
    <xdr:to>
      <xdr:col>74</xdr:col>
      <xdr:colOff>31750</xdr:colOff>
      <xdr:row>36</xdr:row>
      <xdr:rowOff>49784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59961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67056</xdr:rowOff>
    </xdr:from>
    <xdr:to>
      <xdr:col>69</xdr:col>
      <xdr:colOff>142875</xdr:colOff>
      <xdr:row>36</xdr:row>
      <xdr:rowOff>168656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17.6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今後も新たな市債発行が公債費を超えないよう抑制に努め公債費を圧縮する。また、交付税算定に有利となる市債を活用し、世代間負担が公平になるよう努める。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154432</xdr:rowOff>
    </xdr:from>
    <xdr:to>
      <xdr:col>24</xdr:col>
      <xdr:colOff>25400</xdr:colOff>
      <xdr:row>80</xdr:row>
      <xdr:rowOff>113285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841732"/>
          <a:ext cx="0" cy="98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85362</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113285</xdr:rowOff>
    </xdr:from>
    <xdr:to>
      <xdr:col>24</xdr:col>
      <xdr:colOff>114300</xdr:colOff>
      <xdr:row>80</xdr:row>
      <xdr:rowOff>113285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69359</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154432</xdr:rowOff>
    </xdr:from>
    <xdr:to>
      <xdr:col>24</xdr:col>
      <xdr:colOff>114300</xdr:colOff>
      <xdr:row>74</xdr:row>
      <xdr:rowOff>154432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17272</xdr:rowOff>
    </xdr:from>
    <xdr:to>
      <xdr:col>24</xdr:col>
      <xdr:colOff>25400</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3903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131590</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61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115063</xdr:rowOff>
    </xdr:from>
    <xdr:to>
      <xdr:col>24</xdr:col>
      <xdr:colOff>76200</xdr:colOff>
      <xdr:row>78</xdr:row>
      <xdr:rowOff>45213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1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30987</xdr:rowOff>
    </xdr:from>
    <xdr:to>
      <xdr:col>19</xdr:col>
      <xdr:colOff>187325</xdr:colOff>
      <xdr:row>78</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404087"/>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110489</xdr:rowOff>
    </xdr:from>
    <xdr:to>
      <xdr:col>20</xdr:col>
      <xdr:colOff>38100</xdr:colOff>
      <xdr:row>78</xdr:row>
      <xdr:rowOff>40639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50816</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44704</xdr:rowOff>
    </xdr:from>
    <xdr:to>
      <xdr:col>15</xdr:col>
      <xdr:colOff>98425</xdr:colOff>
      <xdr:row>78</xdr:row>
      <xdr:rowOff>117856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178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104139</xdr:rowOff>
    </xdr:from>
    <xdr:to>
      <xdr:col>11</xdr:col>
      <xdr:colOff>9525</xdr:colOff>
      <xdr:row>78</xdr:row>
      <xdr:rowOff>117856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772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165354</xdr:rowOff>
    </xdr:from>
    <xdr:to>
      <xdr:col>15</xdr:col>
      <xdr:colOff>149225</xdr:colOff>
      <xdr:row>78</xdr:row>
      <xdr:rowOff>95504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80281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67056</xdr:rowOff>
    </xdr:from>
    <xdr:to>
      <xdr:col>11</xdr:col>
      <xdr:colOff>60325</xdr:colOff>
      <xdr:row>78</xdr:row>
      <xdr:rowOff>168656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139716</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公債費を除いた経費全体の経常収支比率は前年度から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ポイント悪化し</a:t>
          </a:r>
          <a:r>
            <a:rPr kumimoji="1" lang="en-US" altLang="ja-JP" sz="1300">
              <a:latin typeface="ＭＳ Ｐゴシック" panose="020B0600070205080204" pitchFamily="50" charset="-128"/>
              <a:ea typeface="ＭＳ Ｐゴシック" panose="020B0600070205080204" pitchFamily="50" charset="-128"/>
            </a:rPr>
            <a:t>75.5</a:t>
          </a:r>
          <a:r>
            <a:rPr kumimoji="1" lang="ja-JP" altLang="en-US" sz="1300">
              <a:latin typeface="ＭＳ Ｐゴシック" panose="020B0600070205080204" pitchFamily="50" charset="-128"/>
              <a:ea typeface="ＭＳ Ｐゴシック" panose="020B0600070205080204" pitchFamily="50" charset="-128"/>
            </a:rPr>
            <a:t>％となり、類似団体平均を上回った。　引き続き継続的な事務事業の見直しによる経費削減、市税徴収率の向上による歳入確保を進め、財政の健全化に努める。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12700</xdr:rowOff>
    </xdr:from>
    <xdr:to>
      <xdr:col>82</xdr:col>
      <xdr:colOff>107950</xdr:colOff>
      <xdr:row>80</xdr:row>
      <xdr:rowOff>29845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855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99077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7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12700</xdr:rowOff>
    </xdr:from>
    <xdr:to>
      <xdr:col>82</xdr:col>
      <xdr:colOff>196850</xdr:colOff>
      <xdr:row>73</xdr:row>
      <xdr:rowOff>12700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64135</xdr:rowOff>
    </xdr:from>
    <xdr:to>
      <xdr:col>82</xdr:col>
      <xdr:colOff>107950</xdr:colOff>
      <xdr:row>75</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51435"/>
          <a:ext cx="8382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87012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77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70485</xdr:rowOff>
    </xdr:from>
    <xdr:to>
      <xdr:col>82</xdr:col>
      <xdr:colOff>158750</xdr:colOff>
      <xdr:row>76</xdr:row>
      <xdr:rowOff>636</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292923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64135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585700"/>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167640</xdr:rowOff>
    </xdr:from>
    <xdr:to>
      <xdr:col>78</xdr:col>
      <xdr:colOff>120650</xdr:colOff>
      <xdr:row>75</xdr:row>
      <xdr:rowOff>97790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82566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41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74</xdr:row>
      <xdr:rowOff>41275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58570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xdr:rowOff>
    </xdr:from>
    <xdr:to>
      <xdr:col>74</xdr:col>
      <xdr:colOff>31750</xdr:colOff>
      <xdr:row>74</xdr:row>
      <xdr:rowOff>109220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93997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41275</xdr:rowOff>
    </xdr:from>
    <xdr:to>
      <xdr:col>69</xdr:col>
      <xdr:colOff>92075</xdr:colOff>
      <xdr:row>74</xdr:row>
      <xdr:rowOff>138430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272857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110490</xdr:rowOff>
    </xdr:from>
    <xdr:to>
      <xdr:col>69</xdr:col>
      <xdr:colOff>142875</xdr:colOff>
      <xdr:row>76</xdr:row>
      <xdr:rowOff>40639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25416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1905</xdr:rowOff>
    </xdr:from>
    <xdr:to>
      <xdr:col>65</xdr:col>
      <xdr:colOff>53975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88282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104775</xdr:rowOff>
    </xdr:from>
    <xdr:to>
      <xdr:col>82</xdr:col>
      <xdr:colOff>158750</xdr:colOff>
      <xdr:row>76</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76852</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13335</xdr:rowOff>
    </xdr:from>
    <xdr:to>
      <xdr:col>78</xdr:col>
      <xdr:colOff>120650</xdr:colOff>
      <xdr:row>74</xdr:row>
      <xdr:rowOff>114935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125112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69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161925</xdr:rowOff>
    </xdr:from>
    <xdr:to>
      <xdr:col>69</xdr:col>
      <xdr:colOff>142875</xdr:colOff>
      <xdr:row>74</xdr:row>
      <xdr:rowOff>92075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67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102252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44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87630</xdr:rowOff>
    </xdr:from>
    <xdr:to>
      <xdr:col>65</xdr:col>
      <xdr:colOff>53975</xdr:colOff>
      <xdr:row>75</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27957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81082</xdr:rowOff>
    </xdr:from>
    <xdr:to>
      <xdr:col>29</xdr:col>
      <xdr:colOff>127000</xdr:colOff>
      <xdr:row>20</xdr:row>
      <xdr:rowOff>102509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657"/>
          <a:ext cx="0" cy="15644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74586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102509</xdr:rowOff>
    </xdr:from>
    <xdr:to>
      <xdr:col>30</xdr:col>
      <xdr:colOff>25400</xdr:colOff>
      <xdr:row>20</xdr:row>
      <xdr:rowOff>102509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7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167459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81082</xdr:rowOff>
    </xdr:from>
    <xdr:to>
      <xdr:col>30</xdr:col>
      <xdr:colOff>25400</xdr:colOff>
      <xdr:row>11</xdr:row>
      <xdr:rowOff>81082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82865</xdr:rowOff>
    </xdr:from>
    <xdr:to>
      <xdr:col>29</xdr:col>
      <xdr:colOff>127000</xdr:colOff>
      <xdr:row>13</xdr:row>
      <xdr:rowOff>116043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59340"/>
          <a:ext cx="647700" cy="33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4371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951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32294</xdr:rowOff>
    </xdr:from>
    <xdr:to>
      <xdr:col>29</xdr:col>
      <xdr:colOff>177800</xdr:colOff>
      <xdr:row>16</xdr:row>
      <xdr:rowOff>133894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231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116043</xdr:rowOff>
    </xdr:from>
    <xdr:to>
      <xdr:col>26</xdr:col>
      <xdr:colOff>50800</xdr:colOff>
      <xdr:row>14</xdr:row>
      <xdr:rowOff>54519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92518"/>
          <a:ext cx="698500" cy="10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72741</xdr:rowOff>
    </xdr:from>
    <xdr:to>
      <xdr:col>26</xdr:col>
      <xdr:colOff>101600</xdr:colOff>
      <xdr:row>17</xdr:row>
      <xdr:rowOff>2891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635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159118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49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54519</xdr:rowOff>
    </xdr:from>
    <xdr:to>
      <xdr:col>22</xdr:col>
      <xdr:colOff>114300</xdr:colOff>
      <xdr:row>14</xdr:row>
      <xdr:rowOff>78308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02444"/>
          <a:ext cx="698500" cy="23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97948</xdr:rowOff>
    </xdr:from>
    <xdr:to>
      <xdr:col>22</xdr:col>
      <xdr:colOff>165100</xdr:colOff>
      <xdr:row>17</xdr:row>
      <xdr:rowOff>28098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88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12875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75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78308</xdr:rowOff>
    </xdr:from>
    <xdr:to>
      <xdr:col>18</xdr:col>
      <xdr:colOff>177800</xdr:colOff>
      <xdr:row>15</xdr:row>
      <xdr:rowOff>6253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26233"/>
          <a:ext cx="698500" cy="99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121951</xdr:rowOff>
    </xdr:from>
    <xdr:to>
      <xdr:col>19</xdr:col>
      <xdr:colOff>38100</xdr:colOff>
      <xdr:row>16</xdr:row>
      <xdr:rowOff>52101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4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36878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2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155981</xdr:rowOff>
    </xdr:from>
    <xdr:to>
      <xdr:col>15</xdr:col>
      <xdr:colOff>101600</xdr:colOff>
      <xdr:row>16</xdr:row>
      <xdr:rowOff>86131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7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32065</xdr:rowOff>
    </xdr:from>
    <xdr:to>
      <xdr:col>29</xdr:col>
      <xdr:colOff>177800</xdr:colOff>
      <xdr:row>13</xdr:row>
      <xdr:rowOff>133665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08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48592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5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65243</xdr:rowOff>
    </xdr:from>
    <xdr:to>
      <xdr:col>26</xdr:col>
      <xdr:colOff>101600</xdr:colOff>
      <xdr:row>13</xdr:row>
      <xdr:rowOff>166843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41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5570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1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3719</xdr:rowOff>
    </xdr:from>
    <xdr:to>
      <xdr:col>22</xdr:col>
      <xdr:colOff>165100</xdr:colOff>
      <xdr:row>14</xdr:row>
      <xdr:rowOff>105319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5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115496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2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27508</xdr:rowOff>
    </xdr:from>
    <xdr:to>
      <xdr:col>19</xdr:col>
      <xdr:colOff>38100</xdr:colOff>
      <xdr:row>14</xdr:row>
      <xdr:rowOff>129108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75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139285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4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126903</xdr:rowOff>
    </xdr:from>
    <xdr:to>
      <xdr:col>15</xdr:col>
      <xdr:colOff>101600</xdr:colOff>
      <xdr:row>15</xdr:row>
      <xdr:rowOff>57053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7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67230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4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81966</xdr:rowOff>
    </xdr:from>
    <xdr:to>
      <xdr:col>29</xdr:col>
      <xdr:colOff>127000</xdr:colOff>
      <xdr:row>37</xdr:row>
      <xdr:rowOff>288522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06516"/>
          <a:ext cx="0" cy="14067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260599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38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288522</xdr:rowOff>
    </xdr:from>
    <xdr:to>
      <xdr:col>30</xdr:col>
      <xdr:colOff>25400</xdr:colOff>
      <xdr:row>37</xdr:row>
      <xdr:rowOff>288522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13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339793</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4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81966</xdr:rowOff>
    </xdr:from>
    <xdr:to>
      <xdr:col>30</xdr:col>
      <xdr:colOff>25400</xdr:colOff>
      <xdr:row>33</xdr:row>
      <xdr:rowOff>81966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06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248583</xdr:rowOff>
    </xdr:from>
    <xdr:to>
      <xdr:col>29</xdr:col>
      <xdr:colOff>127000</xdr:colOff>
      <xdr:row>34</xdr:row>
      <xdr:rowOff>91763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173133"/>
          <a:ext cx="647700" cy="186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145073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55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172996</xdr:rowOff>
    </xdr:from>
    <xdr:to>
      <xdr:col>29</xdr:col>
      <xdr:colOff>177800</xdr:colOff>
      <xdr:row>35</xdr:row>
      <xdr:rowOff>274596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83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248583</xdr:rowOff>
    </xdr:from>
    <xdr:to>
      <xdr:col>26</xdr:col>
      <xdr:colOff>50800</xdr:colOff>
      <xdr:row>34</xdr:row>
      <xdr:rowOff>67988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173133"/>
          <a:ext cx="698500" cy="162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202192</xdr:rowOff>
    </xdr:from>
    <xdr:to>
      <xdr:col>26</xdr:col>
      <xdr:colOff>101600</xdr:colOff>
      <xdr:row>35</xdr:row>
      <xdr:rowOff>303792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288569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98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340676</xdr:rowOff>
    </xdr:from>
    <xdr:to>
      <xdr:col>22</xdr:col>
      <xdr:colOff>114300</xdr:colOff>
      <xdr:row>34</xdr:row>
      <xdr:rowOff>67988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265226"/>
          <a:ext cx="698500" cy="70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247160</xdr:rowOff>
    </xdr:from>
    <xdr:to>
      <xdr:col>22</xdr:col>
      <xdr:colOff>165100</xdr:colOff>
      <xdr:row>36</xdr:row>
      <xdr:rowOff>5860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57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333537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4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340676</xdr:rowOff>
    </xdr:from>
    <xdr:to>
      <xdr:col>18</xdr:col>
      <xdr:colOff>177800</xdr:colOff>
      <xdr:row>34</xdr:row>
      <xdr:rowOff>17141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265226"/>
          <a:ext cx="698500" cy="19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225476</xdr:rowOff>
    </xdr:from>
    <xdr:to>
      <xdr:col>19</xdr:col>
      <xdr:colOff>38100</xdr:colOff>
      <xdr:row>35</xdr:row>
      <xdr:rowOff>327076</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311853</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2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224496</xdr:rowOff>
    </xdr:from>
    <xdr:to>
      <xdr:col>15</xdr:col>
      <xdr:colOff>101600</xdr:colOff>
      <xdr:row>35</xdr:row>
      <xdr:rowOff>326096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348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310873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40963</xdr:rowOff>
    </xdr:from>
    <xdr:to>
      <xdr:col>29</xdr:col>
      <xdr:colOff>177800</xdr:colOff>
      <xdr:row>34</xdr:row>
      <xdr:rowOff>142563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3084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228940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15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197783</xdr:rowOff>
    </xdr:from>
    <xdr:to>
      <xdr:col>26</xdr:col>
      <xdr:colOff>101600</xdr:colOff>
      <xdr:row>33</xdr:row>
      <xdr:rowOff>299383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12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138110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589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17188</xdr:rowOff>
    </xdr:from>
    <xdr:to>
      <xdr:col>22</xdr:col>
      <xdr:colOff>165100</xdr:colOff>
      <xdr:row>34</xdr:row>
      <xdr:rowOff>118788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284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128965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05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289876</xdr:rowOff>
    </xdr:from>
    <xdr:to>
      <xdr:col>19</xdr:col>
      <xdr:colOff>38100</xdr:colOff>
      <xdr:row>34</xdr:row>
      <xdr:rowOff>48576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214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58753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598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309241</xdr:rowOff>
    </xdr:from>
    <xdr:to>
      <xdr:col>15</xdr:col>
      <xdr:colOff>101600</xdr:colOff>
      <xdr:row>34</xdr:row>
      <xdr:rowOff>67941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233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78118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00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29,495
28,730
851.21
26,512,445
25,287,434
1,032,978
13,653,569
22,026,034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123444</xdr:rowOff>
    </xdr:from>
    <xdr:to>
      <xdr:col>24</xdr:col>
      <xdr:colOff>62865</xdr:colOff>
      <xdr:row>38</xdr:row>
      <xdr:rowOff>53277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944"/>
          <a:ext cx="1270" cy="130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57104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53277</xdr:rowOff>
    </xdr:from>
    <xdr:to>
      <xdr:col>24</xdr:col>
      <xdr:colOff>152400</xdr:colOff>
      <xdr:row>38</xdr:row>
      <xdr:rowOff>53277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8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70121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123444</xdr:rowOff>
    </xdr:from>
    <xdr:to>
      <xdr:col>24</xdr:col>
      <xdr:colOff>152400</xdr:colOff>
      <xdr:row>30</xdr:row>
      <xdr:rowOff>123444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98336</xdr:rowOff>
    </xdr:from>
    <xdr:to>
      <xdr:col>24</xdr:col>
      <xdr:colOff>63500</xdr:colOff>
      <xdr:row>31</xdr:row>
      <xdr:rowOff>110909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413286"/>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63161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24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84734</xdr:rowOff>
    </xdr:from>
    <xdr:to>
      <xdr:col>24</xdr:col>
      <xdr:colOff>114300</xdr:colOff>
      <xdr:row>35</xdr:row>
      <xdr:rowOff>14884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110909</xdr:rowOff>
    </xdr:from>
    <xdr:to>
      <xdr:col>19</xdr:col>
      <xdr:colOff>177800</xdr:colOff>
      <xdr:row>31</xdr:row>
      <xdr:rowOff>152984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25859"/>
          <a:ext cx="889000" cy="4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109995</xdr:rowOff>
    </xdr:from>
    <xdr:to>
      <xdr:col>20</xdr:col>
      <xdr:colOff>38100</xdr:colOff>
      <xdr:row>35</xdr:row>
      <xdr:rowOff>40145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31272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3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152984</xdr:rowOff>
    </xdr:from>
    <xdr:to>
      <xdr:col>15</xdr:col>
      <xdr:colOff>50800</xdr:colOff>
      <xdr:row>32</xdr:row>
      <xdr:rowOff>12929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6793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123088</xdr:rowOff>
    </xdr:from>
    <xdr:to>
      <xdr:col>15</xdr:col>
      <xdr:colOff>101600</xdr:colOff>
      <xdr:row>35</xdr:row>
      <xdr:rowOff>53238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44365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12929</xdr:rowOff>
    </xdr:from>
    <xdr:to>
      <xdr:col>10</xdr:col>
      <xdr:colOff>114300</xdr:colOff>
      <xdr:row>32</xdr:row>
      <xdr:rowOff>128841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99329"/>
          <a:ext cx="889000" cy="11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45060</xdr:rowOff>
    </xdr:from>
    <xdr:to>
      <xdr:col>10</xdr:col>
      <xdr:colOff>165100</xdr:colOff>
      <xdr:row>34</xdr:row>
      <xdr:rowOff>146660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7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137787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150152</xdr:rowOff>
    </xdr:from>
    <xdr:to>
      <xdr:col>6</xdr:col>
      <xdr:colOff>38100</xdr:colOff>
      <xdr:row>35</xdr:row>
      <xdr:rowOff>80302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7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71429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47536</xdr:rowOff>
    </xdr:from>
    <xdr:to>
      <xdr:col>24</xdr:col>
      <xdr:colOff>114300</xdr:colOff>
      <xdr:row>31</xdr:row>
      <xdr:rowOff>149136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3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70413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13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60109</xdr:rowOff>
    </xdr:from>
    <xdr:to>
      <xdr:col>20</xdr:col>
      <xdr:colOff>38100</xdr:colOff>
      <xdr:row>31</xdr:row>
      <xdr:rowOff>161709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6786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15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102184</xdr:rowOff>
    </xdr:from>
    <xdr:to>
      <xdr:col>15</xdr:col>
      <xdr:colOff>101600</xdr:colOff>
      <xdr:row>32</xdr:row>
      <xdr:rowOff>32334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48861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9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133579</xdr:rowOff>
    </xdr:from>
    <xdr:to>
      <xdr:col>10</xdr:col>
      <xdr:colOff>165100</xdr:colOff>
      <xdr:row>32</xdr:row>
      <xdr:rowOff>63729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44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80256</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22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78041</xdr:rowOff>
    </xdr:from>
    <xdr:to>
      <xdr:col>6</xdr:col>
      <xdr:colOff>38100</xdr:colOff>
      <xdr:row>33</xdr:row>
      <xdr:rowOff>8191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56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24718</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33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124649</xdr:rowOff>
    </xdr:from>
    <xdr:to>
      <xdr:col>24</xdr:col>
      <xdr:colOff>62865</xdr:colOff>
      <xdr:row>58</xdr:row>
      <xdr:rowOff>134003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97149"/>
          <a:ext cx="1270" cy="1380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137830</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134003</xdr:rowOff>
    </xdr:from>
    <xdr:to>
      <xdr:col>24</xdr:col>
      <xdr:colOff>152400</xdr:colOff>
      <xdr:row>58</xdr:row>
      <xdr:rowOff>134003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7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71326</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72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124649</xdr:rowOff>
    </xdr:from>
    <xdr:to>
      <xdr:col>24</xdr:col>
      <xdr:colOff>152400</xdr:colOff>
      <xdr:row>50</xdr:row>
      <xdr:rowOff>124649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9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71458</xdr:rowOff>
    </xdr:from>
    <xdr:to>
      <xdr:col>24</xdr:col>
      <xdr:colOff>63500</xdr:colOff>
      <xdr:row>54</xdr:row>
      <xdr:rowOff>169930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29758"/>
          <a:ext cx="838200" cy="9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89510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90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111083</xdr:rowOff>
    </xdr:from>
    <xdr:to>
      <xdr:col>24</xdr:col>
      <xdr:colOff>114300</xdr:colOff>
      <xdr:row>57</xdr:row>
      <xdr:rowOff>41233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1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169930</xdr:rowOff>
    </xdr:from>
    <xdr:to>
      <xdr:col>19</xdr:col>
      <xdr:colOff>177800</xdr:colOff>
      <xdr:row>55</xdr:row>
      <xdr:rowOff>121833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428230"/>
          <a:ext cx="889000" cy="12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87035</xdr:rowOff>
    </xdr:from>
    <xdr:to>
      <xdr:col>20</xdr:col>
      <xdr:colOff>38100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8312</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78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121833</xdr:rowOff>
    </xdr:from>
    <xdr:to>
      <xdr:col>15</xdr:col>
      <xdr:colOff>50800</xdr:colOff>
      <xdr:row>55</xdr:row>
      <xdr:rowOff>165605</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51583"/>
          <a:ext cx="8890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151902</xdr:rowOff>
    </xdr:from>
    <xdr:to>
      <xdr:col>15</xdr:col>
      <xdr:colOff>101600</xdr:colOff>
      <xdr:row>57</xdr:row>
      <xdr:rowOff>82052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73179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165605</xdr:rowOff>
    </xdr:from>
    <xdr:to>
      <xdr:col>10</xdr:col>
      <xdr:colOff>114300</xdr:colOff>
      <xdr:row>56</xdr:row>
      <xdr:rowOff>44822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595355"/>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113168</xdr:rowOff>
    </xdr:from>
    <xdr:to>
      <xdr:col>10</xdr:col>
      <xdr:colOff>165100</xdr:colOff>
      <xdr:row>57</xdr:row>
      <xdr:rowOff>43318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34445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0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37794</xdr:rowOff>
    </xdr:from>
    <xdr:to>
      <xdr:col>6</xdr:col>
      <xdr:colOff>38100</xdr:colOff>
      <xdr:row>57</xdr:row>
      <xdr:rowOff>139394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10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130521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90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20658</xdr:rowOff>
    </xdr:from>
    <xdr:to>
      <xdr:col>24</xdr:col>
      <xdr:colOff>114300</xdr:colOff>
      <xdr:row>54</xdr:row>
      <xdr:rowOff>122258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43535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3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119130</xdr:rowOff>
    </xdr:from>
    <xdr:to>
      <xdr:col>20</xdr:col>
      <xdr:colOff>38100</xdr:colOff>
      <xdr:row>55</xdr:row>
      <xdr:rowOff>49280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7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65807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52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71033</xdr:rowOff>
    </xdr:from>
    <xdr:to>
      <xdr:col>15</xdr:col>
      <xdr:colOff>101600</xdr:colOff>
      <xdr:row>56</xdr:row>
      <xdr:rowOff>1183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17710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76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114805</xdr:rowOff>
    </xdr:from>
    <xdr:to>
      <xdr:col>10</xdr:col>
      <xdr:colOff>165100</xdr:colOff>
      <xdr:row>56</xdr:row>
      <xdr:rowOff>44955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54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61482</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319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165472</xdr:rowOff>
    </xdr:from>
    <xdr:to>
      <xdr:col>6</xdr:col>
      <xdr:colOff>38100</xdr:colOff>
      <xdr:row>56</xdr:row>
      <xdr:rowOff>95622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59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112149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37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78275</xdr:rowOff>
    </xdr:from>
    <xdr:to>
      <xdr:col>24</xdr:col>
      <xdr:colOff>62865</xdr:colOff>
      <xdr:row>78</xdr:row>
      <xdr:rowOff>105730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51225"/>
          <a:ext cx="1270" cy="122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109557</xdr:rowOff>
    </xdr:from>
    <xdr:ext cx="469744"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105730</xdr:rowOff>
    </xdr:from>
    <xdr:to>
      <xdr:col>24</xdr:col>
      <xdr:colOff>152400</xdr:colOff>
      <xdr:row>78</xdr:row>
      <xdr:rowOff>105730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24952</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2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78275</xdr:rowOff>
    </xdr:from>
    <xdr:to>
      <xdr:col>24</xdr:col>
      <xdr:colOff>152400</xdr:colOff>
      <xdr:row>71</xdr:row>
      <xdr:rowOff>78275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5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116201</xdr:rowOff>
    </xdr:from>
    <xdr:to>
      <xdr:col>24</xdr:col>
      <xdr:colOff>63500</xdr:colOff>
      <xdr:row>77</xdr:row>
      <xdr:rowOff>64582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46401"/>
          <a:ext cx="838200" cy="119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59372</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261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80945</xdr:rowOff>
    </xdr:from>
    <xdr:to>
      <xdr:col>24</xdr:col>
      <xdr:colOff>114300</xdr:colOff>
      <xdr:row>78</xdr:row>
      <xdr:rowOff>11095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64582</xdr:rowOff>
    </xdr:from>
    <xdr:to>
      <xdr:col>19</xdr:col>
      <xdr:colOff>177800</xdr:colOff>
      <xdr:row>77</xdr:row>
      <xdr:rowOff>91968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266232"/>
          <a:ext cx="889000" cy="2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77653</xdr:rowOff>
    </xdr:from>
    <xdr:to>
      <xdr:col>20</xdr:col>
      <xdr:colOff>38100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170380</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37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51712</xdr:rowOff>
    </xdr:from>
    <xdr:to>
      <xdr:col>15</xdr:col>
      <xdr:colOff>50800</xdr:colOff>
      <xdr:row>77</xdr:row>
      <xdr:rowOff>91968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253362"/>
          <a:ext cx="889000" cy="4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61102</xdr:rowOff>
    </xdr:from>
    <xdr:to>
      <xdr:col>15</xdr:col>
      <xdr:colOff>101600</xdr:colOff>
      <xdr:row>77</xdr:row>
      <xdr:rowOff>162702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153829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49288</xdr:rowOff>
    </xdr:from>
    <xdr:to>
      <xdr:col>10</xdr:col>
      <xdr:colOff>114300</xdr:colOff>
      <xdr:row>77</xdr:row>
      <xdr:rowOff>51712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250938"/>
          <a:ext cx="889000" cy="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167888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42341</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65401</xdr:rowOff>
    </xdr:from>
    <xdr:to>
      <xdr:col>24</xdr:col>
      <xdr:colOff>114300</xdr:colOff>
      <xdr:row>76</xdr:row>
      <xdr:rowOff>167001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09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88277</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4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13782</xdr:rowOff>
    </xdr:from>
    <xdr:to>
      <xdr:col>20</xdr:col>
      <xdr:colOff>38100</xdr:colOff>
      <xdr:row>77</xdr:row>
      <xdr:rowOff>115382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131909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99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41168</xdr:rowOff>
    </xdr:from>
    <xdr:to>
      <xdr:col>15</xdr:col>
      <xdr:colOff>101600</xdr:colOff>
      <xdr:row>77</xdr:row>
      <xdr:rowOff>142768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159295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018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912</xdr:rowOff>
    </xdr:from>
    <xdr:to>
      <xdr:col>10</xdr:col>
      <xdr:colOff>165100</xdr:colOff>
      <xdr:row>77</xdr:row>
      <xdr:rowOff>102512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119039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7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169938</xdr:rowOff>
    </xdr:from>
    <xdr:to>
      <xdr:col>6</xdr:col>
      <xdr:colOff>38100</xdr:colOff>
      <xdr:row>77</xdr:row>
      <xdr:rowOff>100088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0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116615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7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49225</xdr:rowOff>
    </xdr:from>
    <xdr:to>
      <xdr:col>24</xdr:col>
      <xdr:colOff>62865</xdr:colOff>
      <xdr:row>99</xdr:row>
      <xdr:rowOff>36004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79725"/>
          <a:ext cx="1270" cy="152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39831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701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36004</xdr:rowOff>
    </xdr:from>
    <xdr:to>
      <xdr:col>24</xdr:col>
      <xdr:colOff>152400</xdr:colOff>
      <xdr:row>99</xdr:row>
      <xdr:rowOff>36004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700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167352</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25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49225</xdr:rowOff>
    </xdr:from>
    <xdr:to>
      <xdr:col>24</xdr:col>
      <xdr:colOff>152400</xdr:colOff>
      <xdr:row>90</xdr:row>
      <xdr:rowOff>49225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7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59550</xdr:rowOff>
    </xdr:from>
    <xdr:to>
      <xdr:col>24</xdr:col>
      <xdr:colOff>63500</xdr:colOff>
      <xdr:row>97</xdr:row>
      <xdr:rowOff>114198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90200"/>
          <a:ext cx="838200" cy="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5808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93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154381</xdr:rowOff>
    </xdr:from>
    <xdr:to>
      <xdr:col>24</xdr:col>
      <xdr:colOff>114300</xdr:colOff>
      <xdr:row>96</xdr:row>
      <xdr:rowOff>84531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4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113525</xdr:rowOff>
    </xdr:from>
    <xdr:to>
      <xdr:col>19</xdr:col>
      <xdr:colOff>177800</xdr:colOff>
      <xdr:row>97</xdr:row>
      <xdr:rowOff>114198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72725"/>
          <a:ext cx="889000" cy="17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73913</xdr:rowOff>
    </xdr:from>
    <xdr:to>
      <xdr:col>20</xdr:col>
      <xdr:colOff>38100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20590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113525</xdr:rowOff>
    </xdr:from>
    <xdr:to>
      <xdr:col>15</xdr:col>
      <xdr:colOff>50800</xdr:colOff>
      <xdr:row>98</xdr:row>
      <xdr:rowOff>53263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72725"/>
          <a:ext cx="889000" cy="2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98413</xdr:rowOff>
    </xdr:from>
    <xdr:to>
      <xdr:col>15</xdr:col>
      <xdr:colOff>101600</xdr:colOff>
      <xdr:row>96</xdr:row>
      <xdr:rowOff>28563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45090</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44095</xdr:rowOff>
    </xdr:from>
    <xdr:to>
      <xdr:col>10</xdr:col>
      <xdr:colOff>114300</xdr:colOff>
      <xdr:row>98</xdr:row>
      <xdr:rowOff>53263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846195"/>
          <a:ext cx="889000" cy="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104673</xdr:rowOff>
    </xdr:from>
    <xdr:to>
      <xdr:col>10</xdr:col>
      <xdr:colOff>165100</xdr:colOff>
      <xdr:row>95</xdr:row>
      <xdr:rowOff>34823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220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51350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599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101778</xdr:rowOff>
    </xdr:from>
    <xdr:to>
      <xdr:col>6</xdr:col>
      <xdr:colOff>38100</xdr:colOff>
      <xdr:row>95</xdr:row>
      <xdr:rowOff>31928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21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48455</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599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8750</xdr:rowOff>
    </xdr:from>
    <xdr:to>
      <xdr:col>24</xdr:col>
      <xdr:colOff>114300</xdr:colOff>
      <xdr:row>97</xdr:row>
      <xdr:rowOff>110350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6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158627</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61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63398</xdr:rowOff>
    </xdr:from>
    <xdr:to>
      <xdr:col>20</xdr:col>
      <xdr:colOff>38100</xdr:colOff>
      <xdr:row>97</xdr:row>
      <xdr:rowOff>164998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9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156125</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8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62725</xdr:rowOff>
    </xdr:from>
    <xdr:to>
      <xdr:col>15</xdr:col>
      <xdr:colOff>101600</xdr:colOff>
      <xdr:row>96</xdr:row>
      <xdr:rowOff>164325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155452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14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2463</xdr:rowOff>
    </xdr:from>
    <xdr:to>
      <xdr:col>10</xdr:col>
      <xdr:colOff>165100</xdr:colOff>
      <xdr:row>98</xdr:row>
      <xdr:rowOff>104063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8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95190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164745</xdr:rowOff>
    </xdr:from>
    <xdr:to>
      <xdr:col>6</xdr:col>
      <xdr:colOff>38100</xdr:colOff>
      <xdr:row>98</xdr:row>
      <xdr:rowOff>94895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86022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161271</xdr:rowOff>
    </xdr:from>
    <xdr:to>
      <xdr:col>54</xdr:col>
      <xdr:colOff>189865</xdr:colOff>
      <xdr:row>39</xdr:row>
      <xdr:rowOff>78390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647671"/>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82217</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7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78390</xdr:rowOff>
    </xdr:from>
    <xdr:to>
      <xdr:col>55</xdr:col>
      <xdr:colOff>88900</xdr:colOff>
      <xdr:row>39</xdr:row>
      <xdr:rowOff>78390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764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107948</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42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161271</xdr:rowOff>
    </xdr:from>
    <xdr:to>
      <xdr:col>55</xdr:col>
      <xdr:colOff>88900</xdr:colOff>
      <xdr:row>32</xdr:row>
      <xdr:rowOff>161271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647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85504</xdr:rowOff>
    </xdr:from>
    <xdr:to>
      <xdr:col>55</xdr:col>
      <xdr:colOff>0</xdr:colOff>
      <xdr:row>37</xdr:row>
      <xdr:rowOff>976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257704"/>
          <a:ext cx="838200" cy="8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134152</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34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111275</xdr:rowOff>
    </xdr:from>
    <xdr:to>
      <xdr:col>55</xdr:col>
      <xdr:colOff>50800</xdr:colOff>
      <xdr:row>37</xdr:row>
      <xdr:rowOff>41425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8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85504</xdr:rowOff>
    </xdr:from>
    <xdr:to>
      <xdr:col>50</xdr:col>
      <xdr:colOff>114300</xdr:colOff>
      <xdr:row>36</xdr:row>
      <xdr:rowOff>87396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57704"/>
          <a:ext cx="889000" cy="1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99370</xdr:rowOff>
    </xdr:from>
    <xdr:to>
      <xdr:col>50</xdr:col>
      <xdr:colOff>165100</xdr:colOff>
      <xdr:row>37</xdr:row>
      <xdr:rowOff>29520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7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20647</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3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60165</xdr:rowOff>
    </xdr:from>
    <xdr:to>
      <xdr:col>45</xdr:col>
      <xdr:colOff>177800</xdr:colOff>
      <xdr:row>36</xdr:row>
      <xdr:rowOff>87396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203665"/>
          <a:ext cx="889000" cy="10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149918</xdr:rowOff>
    </xdr:from>
    <xdr:to>
      <xdr:col>46</xdr:col>
      <xdr:colOff>38100</xdr:colOff>
      <xdr:row>37</xdr:row>
      <xdr:rowOff>80068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2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71195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41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60165</xdr:rowOff>
    </xdr:from>
    <xdr:to>
      <xdr:col>41</xdr:col>
      <xdr:colOff>50800</xdr:colOff>
      <xdr:row>38</xdr:row>
      <xdr:rowOff>61509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203665"/>
          <a:ext cx="889000" cy="137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159702</xdr:rowOff>
    </xdr:from>
    <xdr:to>
      <xdr:col>41</xdr:col>
      <xdr:colOff>101600</xdr:colOff>
      <xdr:row>31</xdr:row>
      <xdr:rowOff>89852</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30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80979</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53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100869</xdr:rowOff>
    </xdr:from>
    <xdr:to>
      <xdr:col>36</xdr:col>
      <xdr:colOff>165100</xdr:colOff>
      <xdr:row>38</xdr:row>
      <xdr:rowOff>31020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4451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47546</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21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121626</xdr:rowOff>
    </xdr:from>
    <xdr:to>
      <xdr:col>55</xdr:col>
      <xdr:colOff>50800</xdr:colOff>
      <xdr:row>37</xdr:row>
      <xdr:rowOff>51776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9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100053</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7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34704</xdr:rowOff>
    </xdr:from>
    <xdr:to>
      <xdr:col>50</xdr:col>
      <xdr:colOff>165100</xdr:colOff>
      <xdr:row>36</xdr:row>
      <xdr:rowOff>136304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0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152831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598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36596</xdr:rowOff>
    </xdr:from>
    <xdr:to>
      <xdr:col>46</xdr:col>
      <xdr:colOff>38100</xdr:colOff>
      <xdr:row>36</xdr:row>
      <xdr:rowOff>138196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0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154723</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598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9365</xdr:rowOff>
    </xdr:from>
    <xdr:to>
      <xdr:col>41</xdr:col>
      <xdr:colOff>101600</xdr:colOff>
      <xdr:row>30</xdr:row>
      <xdr:rowOff>110965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5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127492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492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10709</xdr:rowOff>
    </xdr:from>
    <xdr:to>
      <xdr:col>36</xdr:col>
      <xdr:colOff>165100</xdr:colOff>
      <xdr:row>38</xdr:row>
      <xdr:rowOff>112309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103436</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54732</xdr:rowOff>
    </xdr:from>
    <xdr:to>
      <xdr:col>54</xdr:col>
      <xdr:colOff>189865</xdr:colOff>
      <xdr:row>58</xdr:row>
      <xdr:rowOff>146741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98682"/>
          <a:ext cx="1270" cy="12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150568</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146741</xdr:rowOff>
    </xdr:from>
    <xdr:to>
      <xdr:col>55</xdr:col>
      <xdr:colOff>88900</xdr:colOff>
      <xdr:row>58</xdr:row>
      <xdr:rowOff>146741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9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1409</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7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54732</xdr:rowOff>
    </xdr:from>
    <xdr:to>
      <xdr:col>55</xdr:col>
      <xdr:colOff>88900</xdr:colOff>
      <xdr:row>51</xdr:row>
      <xdr:rowOff>54732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9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101674</xdr:rowOff>
    </xdr:from>
    <xdr:to>
      <xdr:col>55</xdr:col>
      <xdr:colOff>0</xdr:colOff>
      <xdr:row>55</xdr:row>
      <xdr:rowOff>137192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531424"/>
          <a:ext cx="838200" cy="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63937</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665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85510</xdr:rowOff>
    </xdr:from>
    <xdr:to>
      <xdr:col>55</xdr:col>
      <xdr:colOff>50800</xdr:colOff>
      <xdr:row>57</xdr:row>
      <xdr:rowOff>15660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68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129825</xdr:rowOff>
    </xdr:from>
    <xdr:to>
      <xdr:col>50</xdr:col>
      <xdr:colOff>114300</xdr:colOff>
      <xdr:row>55</xdr:row>
      <xdr:rowOff>101674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216675"/>
          <a:ext cx="889000" cy="3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115614</xdr:rowOff>
    </xdr:from>
    <xdr:to>
      <xdr:col>50</xdr:col>
      <xdr:colOff>165100</xdr:colOff>
      <xdr:row>57</xdr:row>
      <xdr:rowOff>45764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1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36891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80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129825</xdr:rowOff>
    </xdr:from>
    <xdr:to>
      <xdr:col>45</xdr:col>
      <xdr:colOff>177800</xdr:colOff>
      <xdr:row>55</xdr:row>
      <xdr:rowOff>150353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216675"/>
          <a:ext cx="889000" cy="36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107815</xdr:rowOff>
    </xdr:from>
    <xdr:to>
      <xdr:col>46</xdr:col>
      <xdr:colOff>38100</xdr:colOff>
      <xdr:row>57</xdr:row>
      <xdr:rowOff>37965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0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29092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80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67364</xdr:rowOff>
    </xdr:from>
    <xdr:to>
      <xdr:col>41</xdr:col>
      <xdr:colOff>50800</xdr:colOff>
      <xdr:row>55</xdr:row>
      <xdr:rowOff>150353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497114"/>
          <a:ext cx="889000" cy="8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7505</xdr:rowOff>
    </xdr:from>
    <xdr:to>
      <xdr:col>41</xdr:col>
      <xdr:colOff>101600</xdr:colOff>
      <xdr:row>56</xdr:row>
      <xdr:rowOff>109105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0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100232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701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44565</xdr:rowOff>
    </xdr:from>
    <xdr:to>
      <xdr:col>36</xdr:col>
      <xdr:colOff>165100</xdr:colOff>
      <xdr:row>56</xdr:row>
      <xdr:rowOff>146165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4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137292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73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86392</xdr:rowOff>
    </xdr:from>
    <xdr:to>
      <xdr:col>55</xdr:col>
      <xdr:colOff>50800</xdr:colOff>
      <xdr:row>56</xdr:row>
      <xdr:rowOff>16542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51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109269</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3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50874</xdr:rowOff>
    </xdr:from>
    <xdr:to>
      <xdr:col>50</xdr:col>
      <xdr:colOff>165100</xdr:colOff>
      <xdr:row>55</xdr:row>
      <xdr:rowOff>152474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48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169001</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25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79025</xdr:rowOff>
    </xdr:from>
    <xdr:to>
      <xdr:col>46</xdr:col>
      <xdr:colOff>38100</xdr:colOff>
      <xdr:row>54</xdr:row>
      <xdr:rowOff>9175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1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25702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8941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99553</xdr:rowOff>
    </xdr:from>
    <xdr:to>
      <xdr:col>41</xdr:col>
      <xdr:colOff>101600</xdr:colOff>
      <xdr:row>56</xdr:row>
      <xdr:rowOff>29703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5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46230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30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16564</xdr:rowOff>
    </xdr:from>
    <xdr:to>
      <xdr:col>36</xdr:col>
      <xdr:colOff>165100</xdr:colOff>
      <xdr:row>55</xdr:row>
      <xdr:rowOff>118164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44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134691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22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139264</xdr:rowOff>
    </xdr:from>
    <xdr:to>
      <xdr:col>54</xdr:col>
      <xdr:colOff>189865</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40764"/>
          <a:ext cx="1270" cy="1502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85941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91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139264</xdr:rowOff>
    </xdr:from>
    <xdr:to>
      <xdr:col>55</xdr:col>
      <xdr:colOff>88900</xdr:colOff>
      <xdr:row>70</xdr:row>
      <xdr:rowOff>139264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23473</xdr:rowOff>
    </xdr:from>
    <xdr:to>
      <xdr:col>55</xdr:col>
      <xdr:colOff>0</xdr:colOff>
      <xdr:row>78</xdr:row>
      <xdr:rowOff>89179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396573"/>
          <a:ext cx="838200" cy="65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166507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6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16630</xdr:rowOff>
    </xdr:from>
    <xdr:to>
      <xdr:col>55</xdr:col>
      <xdr:colOff>50800</xdr:colOff>
      <xdr:row>78</xdr:row>
      <xdr:rowOff>118230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8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7590</xdr:rowOff>
    </xdr:from>
    <xdr:to>
      <xdr:col>50</xdr:col>
      <xdr:colOff>114300</xdr:colOff>
      <xdr:row>78</xdr:row>
      <xdr:rowOff>89179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380690"/>
          <a:ext cx="889000" cy="8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28691</xdr:rowOff>
    </xdr:from>
    <xdr:to>
      <xdr:col>50</xdr:col>
      <xdr:colOff>165100</xdr:colOff>
      <xdr:row>78</xdr:row>
      <xdr:rowOff>130291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146818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7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7590</xdr:rowOff>
    </xdr:from>
    <xdr:to>
      <xdr:col>45</xdr:col>
      <xdr:colOff>177800</xdr:colOff>
      <xdr:row>78</xdr:row>
      <xdr:rowOff>125985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380690"/>
          <a:ext cx="889000" cy="1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8280</xdr:rowOff>
    </xdr:from>
    <xdr:to>
      <xdr:col>46</xdr:col>
      <xdr:colOff>38100</xdr:colOff>
      <xdr:row>78</xdr:row>
      <xdr:rowOff>109880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101007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26913</xdr:rowOff>
    </xdr:from>
    <xdr:to>
      <xdr:col>41</xdr:col>
      <xdr:colOff>50800</xdr:colOff>
      <xdr:row>78</xdr:row>
      <xdr:rowOff>125985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057113"/>
          <a:ext cx="889000" cy="44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18839</xdr:rowOff>
    </xdr:from>
    <xdr:to>
      <xdr:col>41</xdr:col>
      <xdr:colOff>101600</xdr:colOff>
      <xdr:row>78</xdr:row>
      <xdr:rowOff>120439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136966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16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5221</xdr:rowOff>
    </xdr:from>
    <xdr:to>
      <xdr:col>36</xdr:col>
      <xdr:colOff>165100</xdr:colOff>
      <xdr:row>78</xdr:row>
      <xdr:rowOff>106821</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78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97948</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4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144123</xdr:rowOff>
    </xdr:from>
    <xdr:to>
      <xdr:col>55</xdr:col>
      <xdr:colOff>50800</xdr:colOff>
      <xdr:row>78</xdr:row>
      <xdr:rowOff>74273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45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167000</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1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38379</xdr:rowOff>
    </xdr:from>
    <xdr:to>
      <xdr:col>50</xdr:col>
      <xdr:colOff>165100</xdr:colOff>
      <xdr:row>78</xdr:row>
      <xdr:rowOff>139979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131106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5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128240</xdr:rowOff>
    </xdr:from>
    <xdr:to>
      <xdr:col>46</xdr:col>
      <xdr:colOff>38100</xdr:colOff>
      <xdr:row>78</xdr:row>
      <xdr:rowOff>58390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32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74917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1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75185</xdr:rowOff>
    </xdr:from>
    <xdr:to>
      <xdr:col>41</xdr:col>
      <xdr:colOff>101600</xdr:colOff>
      <xdr:row>79</xdr:row>
      <xdr:rowOff>5335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4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167912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4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147563</xdr:rowOff>
    </xdr:from>
    <xdr:to>
      <xdr:col>36</xdr:col>
      <xdr:colOff>165100</xdr:colOff>
      <xdr:row>76</xdr:row>
      <xdr:rowOff>77713</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00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94240</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278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20625</xdr:rowOff>
    </xdr:from>
    <xdr:to>
      <xdr:col>54</xdr:col>
      <xdr:colOff>189865</xdr:colOff>
      <xdr:row>98</xdr:row>
      <xdr:rowOff>86220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451125"/>
          <a:ext cx="1270" cy="1437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90047</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89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86220</xdr:rowOff>
    </xdr:from>
    <xdr:to>
      <xdr:col>55</xdr:col>
      <xdr:colOff>88900</xdr:colOff>
      <xdr:row>98</xdr:row>
      <xdr:rowOff>86220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8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138752</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226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20625</xdr:rowOff>
    </xdr:from>
    <xdr:to>
      <xdr:col>55</xdr:col>
      <xdr:colOff>88900</xdr:colOff>
      <xdr:row>90</xdr:row>
      <xdr:rowOff>20625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451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97041</xdr:rowOff>
    </xdr:from>
    <xdr:to>
      <xdr:col>55</xdr:col>
      <xdr:colOff>0</xdr:colOff>
      <xdr:row>94</xdr:row>
      <xdr:rowOff>77939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041891"/>
          <a:ext cx="838200" cy="152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107548</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395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129121</xdr:rowOff>
    </xdr:from>
    <xdr:to>
      <xdr:col>55</xdr:col>
      <xdr:colOff>50800</xdr:colOff>
      <xdr:row>96</xdr:row>
      <xdr:rowOff>59271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41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125361</xdr:rowOff>
    </xdr:from>
    <xdr:to>
      <xdr:col>50</xdr:col>
      <xdr:colOff>114300</xdr:colOff>
      <xdr:row>93</xdr:row>
      <xdr:rowOff>97041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5555861"/>
          <a:ext cx="889000" cy="48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163982</xdr:rowOff>
    </xdr:from>
    <xdr:to>
      <xdr:col>50</xdr:col>
      <xdr:colOff>165100</xdr:colOff>
      <xdr:row>96</xdr:row>
      <xdr:rowOff>94132</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45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85259</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54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125361</xdr:rowOff>
    </xdr:from>
    <xdr:to>
      <xdr:col>45</xdr:col>
      <xdr:colOff>177800</xdr:colOff>
      <xdr:row>94</xdr:row>
      <xdr:rowOff>25997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5555861"/>
          <a:ext cx="889000" cy="5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17284</xdr:rowOff>
    </xdr:from>
    <xdr:to>
      <xdr:col>46</xdr:col>
      <xdr:colOff>38100</xdr:colOff>
      <xdr:row>96</xdr:row>
      <xdr:rowOff>118884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4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110011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56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25997</xdr:rowOff>
    </xdr:from>
    <xdr:to>
      <xdr:col>41</xdr:col>
      <xdr:colOff>50800</xdr:colOff>
      <xdr:row>95</xdr:row>
      <xdr:rowOff>164516</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142297"/>
          <a:ext cx="889000" cy="30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130290</xdr:rowOff>
    </xdr:from>
    <xdr:to>
      <xdr:col>41</xdr:col>
      <xdr:colOff>101600</xdr:colOff>
      <xdr:row>95</xdr:row>
      <xdr:rowOff>60440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24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51567</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33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49961</xdr:rowOff>
    </xdr:from>
    <xdr:to>
      <xdr:col>36</xdr:col>
      <xdr:colOff>165100</xdr:colOff>
      <xdr:row>95</xdr:row>
      <xdr:rowOff>151561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168088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11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27139</xdr:rowOff>
    </xdr:from>
    <xdr:to>
      <xdr:col>55</xdr:col>
      <xdr:colOff>50800</xdr:colOff>
      <xdr:row>94</xdr:row>
      <xdr:rowOff>128739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14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50016</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599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46241</xdr:rowOff>
    </xdr:from>
    <xdr:to>
      <xdr:col>50</xdr:col>
      <xdr:colOff>165100</xdr:colOff>
      <xdr:row>93</xdr:row>
      <xdr:rowOff>147841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599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164368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576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74561</xdr:rowOff>
    </xdr:from>
    <xdr:to>
      <xdr:col>46</xdr:col>
      <xdr:colOff>38100</xdr:colOff>
      <xdr:row>91</xdr:row>
      <xdr:rowOff>4711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55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21238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52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146647</xdr:rowOff>
    </xdr:from>
    <xdr:to>
      <xdr:col>41</xdr:col>
      <xdr:colOff>101600</xdr:colOff>
      <xdr:row>94</xdr:row>
      <xdr:rowOff>76797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09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93324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586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113716</xdr:rowOff>
    </xdr:from>
    <xdr:to>
      <xdr:col>36</xdr:col>
      <xdr:colOff>165100</xdr:colOff>
      <xdr:row>96</xdr:row>
      <xdr:rowOff>43866</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40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34993</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49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59804</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74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6481</xdr:rowOff>
    </xdr:from>
    <xdr:ext cx="534377"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4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59804</xdr:rowOff>
    </xdr:from>
    <xdr:to>
      <xdr:col>86</xdr:col>
      <xdr:colOff>25400</xdr:colOff>
      <xdr:row>31</xdr:row>
      <xdr:rowOff>59804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74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149492</xdr:rowOff>
    </xdr:from>
    <xdr:to>
      <xdr:col>85</xdr:col>
      <xdr:colOff>127000</xdr:colOff>
      <xdr:row>38</xdr:row>
      <xdr:rowOff>36792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5807342"/>
          <a:ext cx="838200" cy="7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162539</xdr:rowOff>
    </xdr:from>
    <xdr:ext cx="469744"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506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12662</xdr:rowOff>
    </xdr:from>
    <xdr:to>
      <xdr:col>85</xdr:col>
      <xdr:colOff>177800</xdr:colOff>
      <xdr:row>38</xdr:row>
      <xdr:rowOff>114262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142862</xdr:rowOff>
    </xdr:from>
    <xdr:to>
      <xdr:col>81</xdr:col>
      <xdr:colOff>50800</xdr:colOff>
      <xdr:row>33</xdr:row>
      <xdr:rowOff>149492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5457812"/>
          <a:ext cx="889000" cy="3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32703</xdr:rowOff>
    </xdr:from>
    <xdr:to>
      <xdr:col>81</xdr:col>
      <xdr:colOff>101600</xdr:colOff>
      <xdr:row>38</xdr:row>
      <xdr:rowOff>134303</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125430</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46428" y="664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29</xdr:row>
      <xdr:rowOff>142786</xdr:rowOff>
    </xdr:from>
    <xdr:to>
      <xdr:col>76</xdr:col>
      <xdr:colOff>114300</xdr:colOff>
      <xdr:row>31</xdr:row>
      <xdr:rowOff>142862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5114836"/>
          <a:ext cx="889000" cy="34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9919</xdr:rowOff>
    </xdr:from>
    <xdr:to>
      <xdr:col>76</xdr:col>
      <xdr:colOff>165100</xdr:colOff>
      <xdr:row>38</xdr:row>
      <xdr:rowOff>111519</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102646</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57428" y="6617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142786</xdr:rowOff>
    </xdr:from>
    <xdr:to>
      <xdr:col>71</xdr:col>
      <xdr:colOff>177800</xdr:colOff>
      <xdr:row>33</xdr:row>
      <xdr:rowOff>24447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5114836"/>
          <a:ext cx="889000" cy="5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72318</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2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125772</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79428" y="6469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157442</xdr:rowOff>
    </xdr:from>
    <xdr:to>
      <xdr:col>85</xdr:col>
      <xdr:colOff>177800</xdr:colOff>
      <xdr:row>38</xdr:row>
      <xdr:rowOff>87592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8869</xdr:rowOff>
    </xdr:from>
    <xdr:ext cx="469744"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98692</xdr:rowOff>
    </xdr:from>
    <xdr:to>
      <xdr:col>81</xdr:col>
      <xdr:colOff>101600</xdr:colOff>
      <xdr:row>34</xdr:row>
      <xdr:rowOff>28842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575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45369</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14111" y="553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92062</xdr:rowOff>
    </xdr:from>
    <xdr:to>
      <xdr:col>76</xdr:col>
      <xdr:colOff>165100</xdr:colOff>
      <xdr:row>32</xdr:row>
      <xdr:rowOff>22212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54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38739</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51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91986</xdr:rowOff>
    </xdr:from>
    <xdr:to>
      <xdr:col>72</xdr:col>
      <xdr:colOff>38100</xdr:colOff>
      <xdr:row>30</xdr:row>
      <xdr:rowOff>22136</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506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38663</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483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145097</xdr:rowOff>
    </xdr:from>
    <xdr:to>
      <xdr:col>67</xdr:col>
      <xdr:colOff>101600</xdr:colOff>
      <xdr:row>33</xdr:row>
      <xdr:rowOff>75247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563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91774</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54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103048</xdr:rowOff>
    </xdr:from>
    <xdr:to>
      <xdr:col>85</xdr:col>
      <xdr:colOff>126364</xdr:colOff>
      <xdr:row>78</xdr:row>
      <xdr:rowOff>5245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2104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9072</xdr:rowOff>
    </xdr:from>
    <xdr:ext cx="534377"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38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5245</xdr:rowOff>
    </xdr:from>
    <xdr:to>
      <xdr:col>86</xdr:col>
      <xdr:colOff>25400</xdr:colOff>
      <xdr:row>78</xdr:row>
      <xdr:rowOff>5245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37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49725</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879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103048</xdr:rowOff>
    </xdr:from>
    <xdr:to>
      <xdr:col>86</xdr:col>
      <xdr:colOff>25400</xdr:colOff>
      <xdr:row>70</xdr:row>
      <xdr:rowOff>103048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210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145466</xdr:rowOff>
    </xdr:from>
    <xdr:to>
      <xdr:col>85</xdr:col>
      <xdr:colOff>127000</xdr:colOff>
      <xdr:row>72</xdr:row>
      <xdr:rowOff>169469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5481300" y="1248986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101452</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27887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123025</xdr:rowOff>
    </xdr:from>
    <xdr:to>
      <xdr:col>85</xdr:col>
      <xdr:colOff>177800</xdr:colOff>
      <xdr:row>75</xdr:row>
      <xdr:rowOff>53175</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281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107353</xdr:rowOff>
    </xdr:from>
    <xdr:to>
      <xdr:col>81</xdr:col>
      <xdr:colOff>50800</xdr:colOff>
      <xdr:row>72</xdr:row>
      <xdr:rowOff>145466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4592300" y="12451753"/>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137299</xdr:rowOff>
    </xdr:from>
    <xdr:to>
      <xdr:col>81</xdr:col>
      <xdr:colOff>101600</xdr:colOff>
      <xdr:row>75</xdr:row>
      <xdr:rowOff>67449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58576</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291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81661</xdr:rowOff>
    </xdr:from>
    <xdr:to>
      <xdr:col>76</xdr:col>
      <xdr:colOff>114300</xdr:colOff>
      <xdr:row>72</xdr:row>
      <xdr:rowOff>107353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3703300" y="12426061"/>
          <a:ext cx="8890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143142</xdr:rowOff>
    </xdr:from>
    <xdr:to>
      <xdr:col>76</xdr:col>
      <xdr:colOff>165100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81661</xdr:rowOff>
    </xdr:from>
    <xdr:to>
      <xdr:col>71</xdr:col>
      <xdr:colOff>177800</xdr:colOff>
      <xdr:row>72</xdr:row>
      <xdr:rowOff>132677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426061"/>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83858</xdr:rowOff>
    </xdr:from>
    <xdr:to>
      <xdr:col>72</xdr:col>
      <xdr:colOff>38100</xdr:colOff>
      <xdr:row>75</xdr:row>
      <xdr:rowOff>14008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277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6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76924</xdr:rowOff>
    </xdr:from>
    <xdr:to>
      <xdr:col>67</xdr:col>
      <xdr:colOff>101600</xdr:colOff>
      <xdr:row>75</xdr:row>
      <xdr:rowOff>7074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27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169651</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5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118669</xdr:rowOff>
    </xdr:from>
    <xdr:to>
      <xdr:col>85</xdr:col>
      <xdr:colOff>177800</xdr:colOff>
      <xdr:row>73</xdr:row>
      <xdr:rowOff>48819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6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141546</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1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94666</xdr:rowOff>
    </xdr:from>
    <xdr:to>
      <xdr:col>81</xdr:col>
      <xdr:colOff>101600</xdr:colOff>
      <xdr:row>73</xdr:row>
      <xdr:rowOff>24816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43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41343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21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56553</xdr:rowOff>
    </xdr:from>
    <xdr:to>
      <xdr:col>76</xdr:col>
      <xdr:colOff>165100</xdr:colOff>
      <xdr:row>72</xdr:row>
      <xdr:rowOff>158153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4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3230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1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30861</xdr:rowOff>
    </xdr:from>
    <xdr:to>
      <xdr:col>72</xdr:col>
      <xdr:colOff>38100</xdr:colOff>
      <xdr:row>72</xdr:row>
      <xdr:rowOff>132461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37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148988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15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81877</xdr:rowOff>
    </xdr:from>
    <xdr:to>
      <xdr:col>67</xdr:col>
      <xdr:colOff>101600</xdr:colOff>
      <xdr:row>73</xdr:row>
      <xdr:rowOff>12027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2426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28554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220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81480</xdr:rowOff>
    </xdr:from>
    <xdr:to>
      <xdr:col>85</xdr:col>
      <xdr:colOff>126364</xdr:colOff>
      <xdr:row>98</xdr:row>
      <xdr:rowOff>137753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854880"/>
          <a:ext cx="1269" cy="1084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141580</xdr:rowOff>
    </xdr:from>
    <xdr:ext cx="378565"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3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137753</xdr:rowOff>
    </xdr:from>
    <xdr:to>
      <xdr:col>86</xdr:col>
      <xdr:colOff>25400</xdr:colOff>
      <xdr:row>98</xdr:row>
      <xdr:rowOff>137753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3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28157</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63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81480</xdr:rowOff>
    </xdr:from>
    <xdr:to>
      <xdr:col>86</xdr:col>
      <xdr:colOff>25400</xdr:colOff>
      <xdr:row>92</xdr:row>
      <xdr:rowOff>81480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85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142965</xdr:rowOff>
    </xdr:from>
    <xdr:to>
      <xdr:col>85</xdr:col>
      <xdr:colOff>127000</xdr:colOff>
      <xdr:row>96</xdr:row>
      <xdr:rowOff>60216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430715"/>
          <a:ext cx="838200" cy="88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120550</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51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142123</xdr:rowOff>
    </xdr:from>
    <xdr:to>
      <xdr:col>85</xdr:col>
      <xdr:colOff>177800</xdr:colOff>
      <xdr:row>98</xdr:row>
      <xdr:rowOff>72273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7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60216</xdr:rowOff>
    </xdr:from>
    <xdr:to>
      <xdr:col>81</xdr:col>
      <xdr:colOff>50800</xdr:colOff>
      <xdr:row>96</xdr:row>
      <xdr:rowOff>94625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519416"/>
          <a:ext cx="889000" cy="3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141070</xdr:rowOff>
    </xdr:from>
    <xdr:to>
      <xdr:col>81</xdr:col>
      <xdr:colOff>101600</xdr:colOff>
      <xdr:row>98</xdr:row>
      <xdr:rowOff>71220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62347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86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94625</xdr:rowOff>
    </xdr:from>
    <xdr:to>
      <xdr:col>76</xdr:col>
      <xdr:colOff>114300</xdr:colOff>
      <xdr:row>98</xdr:row>
      <xdr:rowOff>23828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553825"/>
          <a:ext cx="889000" cy="27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127209</xdr:rowOff>
    </xdr:from>
    <xdr:to>
      <xdr:col>76</xdr:col>
      <xdr:colOff>165100</xdr:colOff>
      <xdr:row>98</xdr:row>
      <xdr:rowOff>57359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57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48486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17976</xdr:rowOff>
    </xdr:from>
    <xdr:to>
      <xdr:col>71</xdr:col>
      <xdr:colOff>177800</xdr:colOff>
      <xdr:row>98</xdr:row>
      <xdr:rowOff>23828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814300" y="16820076"/>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125805</xdr:rowOff>
    </xdr:from>
    <xdr:to>
      <xdr:col>72</xdr:col>
      <xdr:colOff>38100</xdr:colOff>
      <xdr:row>98</xdr:row>
      <xdr:rowOff>55955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75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72482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5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162802</xdr:rowOff>
    </xdr:from>
    <xdr:to>
      <xdr:col>67</xdr:col>
      <xdr:colOff>101600</xdr:colOff>
      <xdr:row>98</xdr:row>
      <xdr:rowOff>92952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79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84079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8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92165</xdr:rowOff>
    </xdr:from>
    <xdr:to>
      <xdr:col>85</xdr:col>
      <xdr:colOff>177800</xdr:colOff>
      <xdr:row>96</xdr:row>
      <xdr:rowOff>22315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3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115042</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2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9416</xdr:rowOff>
    </xdr:from>
    <xdr:to>
      <xdr:col>81</xdr:col>
      <xdr:colOff>101600</xdr:colOff>
      <xdr:row>96</xdr:row>
      <xdr:rowOff>111016</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46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127543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24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43825</xdr:rowOff>
    </xdr:from>
    <xdr:to>
      <xdr:col>76</xdr:col>
      <xdr:colOff>165100</xdr:colOff>
      <xdr:row>96</xdr:row>
      <xdr:rowOff>145425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50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161952</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144478</xdr:rowOff>
    </xdr:from>
    <xdr:to>
      <xdr:col>72</xdr:col>
      <xdr:colOff>38100</xdr:colOff>
      <xdr:row>98</xdr:row>
      <xdr:rowOff>74628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65755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86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138626</xdr:rowOff>
    </xdr:from>
    <xdr:to>
      <xdr:col>67</xdr:col>
      <xdr:colOff>101600</xdr:colOff>
      <xdr:row>98</xdr:row>
      <xdr:rowOff>68776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7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85303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54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16583</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331533"/>
          <a:ext cx="1269" cy="1453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134710</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510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16583</xdr:rowOff>
    </xdr:from>
    <xdr:to>
      <xdr:col>116</xdr:col>
      <xdr:colOff>152400</xdr:colOff>
      <xdr:row>31</xdr:row>
      <xdr:rowOff>16583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3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17824</xdr:rowOff>
    </xdr:from>
    <xdr:to>
      <xdr:col>116</xdr:col>
      <xdr:colOff>63500</xdr:colOff>
      <xdr:row>32</xdr:row>
      <xdr:rowOff>10214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5161324"/>
          <a:ext cx="838200" cy="33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13149</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528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34722</xdr:rowOff>
    </xdr:from>
    <xdr:to>
      <xdr:col>116</xdr:col>
      <xdr:colOff>114300</xdr:colOff>
      <xdr:row>38</xdr:row>
      <xdr:rowOff>136322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17824</xdr:rowOff>
    </xdr:from>
    <xdr:to>
      <xdr:col>111</xdr:col>
      <xdr:colOff>177800</xdr:colOff>
      <xdr:row>32</xdr:row>
      <xdr:rowOff>30854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0434300" y="5161324"/>
          <a:ext cx="889000" cy="3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36844</xdr:rowOff>
    </xdr:from>
    <xdr:to>
      <xdr:col>112</xdr:col>
      <xdr:colOff>38100</xdr:colOff>
      <xdr:row>38</xdr:row>
      <xdr:rowOff>138444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129571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64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30854</xdr:rowOff>
    </xdr:from>
    <xdr:to>
      <xdr:col>107</xdr:col>
      <xdr:colOff>50800</xdr:colOff>
      <xdr:row>36</xdr:row>
      <xdr:rowOff>13807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45300" y="5517254"/>
          <a:ext cx="889000" cy="66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53239</xdr:rowOff>
    </xdr:from>
    <xdr:to>
      <xdr:col>107</xdr:col>
      <xdr:colOff>101600</xdr:colOff>
      <xdr:row>38</xdr:row>
      <xdr:rowOff>154839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145966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13807</xdr:rowOff>
    </xdr:from>
    <xdr:to>
      <xdr:col>102</xdr:col>
      <xdr:colOff>114300</xdr:colOff>
      <xdr:row>38</xdr:row>
      <xdr:rowOff>44472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656300" y="6186007"/>
          <a:ext cx="889000" cy="37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80834</xdr:rowOff>
    </xdr:from>
    <xdr:to>
      <xdr:col>102</xdr:col>
      <xdr:colOff>165100</xdr:colOff>
      <xdr:row>39</xdr:row>
      <xdr:rowOff>10984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2111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68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111923</xdr:rowOff>
    </xdr:from>
    <xdr:to>
      <xdr:col>98</xdr:col>
      <xdr:colOff>38100</xdr:colOff>
      <xdr:row>39</xdr:row>
      <xdr:rowOff>42073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2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33200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71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130864</xdr:rowOff>
    </xdr:from>
    <xdr:to>
      <xdr:col>116</xdr:col>
      <xdr:colOff>114300</xdr:colOff>
      <xdr:row>32</xdr:row>
      <xdr:rowOff>61014</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544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153741</xdr:rowOff>
    </xdr:from>
    <xdr:ext cx="534377"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529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29</xdr:row>
      <xdr:rowOff>138474</xdr:rowOff>
    </xdr:from>
    <xdr:to>
      <xdr:col>112</xdr:col>
      <xdr:colOff>38100</xdr:colOff>
      <xdr:row>30</xdr:row>
      <xdr:rowOff>68624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511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85151</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056111" y="488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151504</xdr:rowOff>
    </xdr:from>
    <xdr:to>
      <xdr:col>107</xdr:col>
      <xdr:colOff>101600</xdr:colOff>
      <xdr:row>32</xdr:row>
      <xdr:rowOff>81654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546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30</xdr:row>
      <xdr:rowOff>98181</xdr:rowOff>
    </xdr:from>
    <xdr:ext cx="534377"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167111" y="52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134457</xdr:rowOff>
    </xdr:from>
    <xdr:to>
      <xdr:col>102</xdr:col>
      <xdr:colOff>165100</xdr:colOff>
      <xdr:row>36</xdr:row>
      <xdr:rowOff>64607</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13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81134</xdr:rowOff>
    </xdr:from>
    <xdr:ext cx="534377"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278111" y="591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165122</xdr:rowOff>
    </xdr:from>
    <xdr:to>
      <xdr:col>98</xdr:col>
      <xdr:colOff>38100</xdr:colOff>
      <xdr:row>38</xdr:row>
      <xdr:rowOff>95272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5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111799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21428" y="628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110516</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54466"/>
          <a:ext cx="1269" cy="1305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57193</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62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110516</xdr:rowOff>
    </xdr:from>
    <xdr:to>
      <xdr:col>116</xdr:col>
      <xdr:colOff>152400</xdr:colOff>
      <xdr:row>51</xdr:row>
      <xdr:rowOff>110516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5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2463</xdr:rowOff>
    </xdr:from>
    <xdr:to>
      <xdr:col>116</xdr:col>
      <xdr:colOff>63500</xdr:colOff>
      <xdr:row>57</xdr:row>
      <xdr:rowOff>7188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9775113"/>
          <a:ext cx="838200" cy="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102036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74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123609</xdr:rowOff>
    </xdr:from>
    <xdr:to>
      <xdr:col>116</xdr:col>
      <xdr:colOff>114300</xdr:colOff>
      <xdr:row>58</xdr:row>
      <xdr:rowOff>53759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89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158141</xdr:rowOff>
    </xdr:from>
    <xdr:to>
      <xdr:col>111</xdr:col>
      <xdr:colOff>177800</xdr:colOff>
      <xdr:row>57</xdr:row>
      <xdr:rowOff>7188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9759341"/>
          <a:ext cx="8890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138240</xdr:rowOff>
    </xdr:from>
    <xdr:to>
      <xdr:col>112</xdr:col>
      <xdr:colOff>38100</xdr:colOff>
      <xdr:row>58</xdr:row>
      <xdr:rowOff>68390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59517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003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30544</xdr:rowOff>
    </xdr:from>
    <xdr:to>
      <xdr:col>107</xdr:col>
      <xdr:colOff>50800</xdr:colOff>
      <xdr:row>56</xdr:row>
      <xdr:rowOff>158141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9631744"/>
          <a:ext cx="889000" cy="1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106311</xdr:rowOff>
    </xdr:from>
    <xdr:to>
      <xdr:col>107</xdr:col>
      <xdr:colOff>101600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27588</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9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153112</xdr:rowOff>
    </xdr:from>
    <xdr:to>
      <xdr:col>102</xdr:col>
      <xdr:colOff>114300</xdr:colOff>
      <xdr:row>56</xdr:row>
      <xdr:rowOff>30544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9582862"/>
          <a:ext cx="8890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69431</xdr:rowOff>
    </xdr:from>
    <xdr:to>
      <xdr:col>102</xdr:col>
      <xdr:colOff>165100</xdr:colOff>
      <xdr:row>57</xdr:row>
      <xdr:rowOff>171031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84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162158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93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152146</xdr:rowOff>
    </xdr:from>
    <xdr:to>
      <xdr:col>98</xdr:col>
      <xdr:colOff>38100</xdr:colOff>
      <xdr:row>58</xdr:row>
      <xdr:rowOff>82296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73423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1001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123113</xdr:rowOff>
    </xdr:from>
    <xdr:to>
      <xdr:col>116</xdr:col>
      <xdr:colOff>114300</xdr:colOff>
      <xdr:row>57</xdr:row>
      <xdr:rowOff>53263</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972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145990</xdr:rowOff>
    </xdr:from>
    <xdr:ext cx="534377"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57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127838</xdr:rowOff>
    </xdr:from>
    <xdr:to>
      <xdr:col>112</xdr:col>
      <xdr:colOff>38100</xdr:colOff>
      <xdr:row>57</xdr:row>
      <xdr:rowOff>57988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72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74515</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950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107341</xdr:rowOff>
    </xdr:from>
    <xdr:to>
      <xdr:col>107</xdr:col>
      <xdr:colOff>101600</xdr:colOff>
      <xdr:row>57</xdr:row>
      <xdr:rowOff>37491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70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54018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48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151194</xdr:rowOff>
    </xdr:from>
    <xdr:to>
      <xdr:col>102</xdr:col>
      <xdr:colOff>165100</xdr:colOff>
      <xdr:row>56</xdr:row>
      <xdr:rowOff>81344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958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97871</xdr:rowOff>
    </xdr:from>
    <xdr:ext cx="534377"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278111" y="935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102312</xdr:rowOff>
    </xdr:from>
    <xdr:to>
      <xdr:col>98</xdr:col>
      <xdr:colOff>38100</xdr:colOff>
      <xdr:row>56</xdr:row>
      <xdr:rowOff>32462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953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48989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389111" y="930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60681</xdr:rowOff>
    </xdr:from>
    <xdr:to>
      <xdr:col>116</xdr:col>
      <xdr:colOff>62864</xdr:colOff>
      <xdr:row>79</xdr:row>
      <xdr:rowOff>1588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62181"/>
          <a:ext cx="1269" cy="1483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5415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1588</xdr:rowOff>
    </xdr:from>
    <xdr:to>
      <xdr:col>116</xdr:col>
      <xdr:colOff>152400</xdr:colOff>
      <xdr:row>79</xdr:row>
      <xdr:rowOff>1588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54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7358</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3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60681</xdr:rowOff>
    </xdr:from>
    <xdr:to>
      <xdr:col>116</xdr:col>
      <xdr:colOff>152400</xdr:colOff>
      <xdr:row>70</xdr:row>
      <xdr:rowOff>60681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6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53575</xdr:rowOff>
    </xdr:from>
    <xdr:to>
      <xdr:col>116</xdr:col>
      <xdr:colOff>63500</xdr:colOff>
      <xdr:row>75</xdr:row>
      <xdr:rowOff>55252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12325"/>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6311</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36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27884</xdr:rowOff>
    </xdr:from>
    <xdr:to>
      <xdr:col>116</xdr:col>
      <xdr:colOff>114300</xdr:colOff>
      <xdr:row>76</xdr:row>
      <xdr:rowOff>129484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58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55252</xdr:rowOff>
    </xdr:from>
    <xdr:to>
      <xdr:col>111</xdr:col>
      <xdr:colOff>177800</xdr:colOff>
      <xdr:row>75</xdr:row>
      <xdr:rowOff>85007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2914002"/>
          <a:ext cx="889000" cy="29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34341</xdr:rowOff>
    </xdr:from>
    <xdr:to>
      <xdr:col>112</xdr:col>
      <xdr:colOff>38100</xdr:colOff>
      <xdr:row>76</xdr:row>
      <xdr:rowOff>135941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127068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31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85007</xdr:rowOff>
    </xdr:from>
    <xdr:to>
      <xdr:col>107</xdr:col>
      <xdr:colOff>50800</xdr:colOff>
      <xdr:row>75</xdr:row>
      <xdr:rowOff>108496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943757"/>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44208</xdr:rowOff>
    </xdr:from>
    <xdr:to>
      <xdr:col>107</xdr:col>
      <xdr:colOff>101600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136935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73025</xdr:rowOff>
    </xdr:from>
    <xdr:to>
      <xdr:col>102</xdr:col>
      <xdr:colOff>114300</xdr:colOff>
      <xdr:row>75</xdr:row>
      <xdr:rowOff>108496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2074525"/>
          <a:ext cx="889000" cy="89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155052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1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41743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90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2775</xdr:rowOff>
    </xdr:from>
    <xdr:to>
      <xdr:col>116</xdr:col>
      <xdr:colOff>114300</xdr:colOff>
      <xdr:row>75</xdr:row>
      <xdr:rowOff>104375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86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25652</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1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4452</xdr:rowOff>
    </xdr:from>
    <xdr:to>
      <xdr:col>112</xdr:col>
      <xdr:colOff>38100</xdr:colOff>
      <xdr:row>75</xdr:row>
      <xdr:rowOff>106052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86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122579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63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34207</xdr:rowOff>
    </xdr:from>
    <xdr:to>
      <xdr:col>107</xdr:col>
      <xdr:colOff>101600</xdr:colOff>
      <xdr:row>75</xdr:row>
      <xdr:rowOff>135807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9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152334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26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57696</xdr:rowOff>
    </xdr:from>
    <xdr:to>
      <xdr:col>102</xdr:col>
      <xdr:colOff>165100</xdr:colOff>
      <xdr:row>75</xdr:row>
      <xdr:rowOff>159296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91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4373</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6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22225</xdr:rowOff>
    </xdr:from>
    <xdr:to>
      <xdr:col>98</xdr:col>
      <xdr:colOff>38100</xdr:colOff>
      <xdr:row>70</xdr:row>
      <xdr:rowOff>123825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02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68</xdr:row>
      <xdr:rowOff>140352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179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前年度と比較して、主に物件費、積立金が増加し、補助費、災害復旧費が減少となった。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物件費は、ふるさと寄附が増加したことによる返礼品の増や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経費の増により増加となった。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積立金は、公共事業基金や災害対策基金の積立金の増により増加となった。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補助費は、新型コロナウイルス感染症対策事業の減により減少となった。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災害復旧費は、豪雨災害が小規模であり過年度大規模災害復旧が進捗したことにより減少となった。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29,495
28,730
851.21
26,512,445
25,287,434
1,032,978
13,653,569
22,026,034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38</xdr:row>
      <xdr:rowOff>145034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95570"/>
          <a:ext cx="1270" cy="146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148861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145034</xdr:rowOff>
    </xdr:from>
    <xdr:to>
      <xdr:col>24</xdr:col>
      <xdr:colOff>152400</xdr:colOff>
      <xdr:row>38</xdr:row>
      <xdr:rowOff>145034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6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159893</xdr:rowOff>
    </xdr:from>
    <xdr:to>
      <xdr:col>24</xdr:col>
      <xdr:colOff>63500</xdr:colOff>
      <xdr:row>37</xdr:row>
      <xdr:rowOff>76454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32093"/>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76725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0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53848</xdr:rowOff>
    </xdr:from>
    <xdr:to>
      <xdr:col>24</xdr:col>
      <xdr:colOff>114300</xdr:colOff>
      <xdr:row>35</xdr:row>
      <xdr:rowOff>155448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76454</xdr:rowOff>
    </xdr:from>
    <xdr:to>
      <xdr:col>19</xdr:col>
      <xdr:colOff>177800</xdr:colOff>
      <xdr:row>37</xdr:row>
      <xdr:rowOff>92456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010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74422</xdr:rowOff>
    </xdr:from>
    <xdr:to>
      <xdr:col>20</xdr:col>
      <xdr:colOff>38100</xdr:colOff>
      <xdr:row>36</xdr:row>
      <xdr:rowOff>4572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21099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5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92456</xdr:rowOff>
    </xdr:from>
    <xdr:to>
      <xdr:col>15</xdr:col>
      <xdr:colOff>50800</xdr:colOff>
      <xdr:row>37</xdr:row>
      <xdr:rowOff>161417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36106"/>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62230</xdr:rowOff>
    </xdr:from>
    <xdr:to>
      <xdr:col>15</xdr:col>
      <xdr:colOff>101600</xdr:colOff>
      <xdr:row>35</xdr:row>
      <xdr:rowOff>163830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8907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38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161417</xdr:rowOff>
    </xdr:from>
    <xdr:to>
      <xdr:col>10</xdr:col>
      <xdr:colOff>114300</xdr:colOff>
      <xdr:row>38</xdr:row>
      <xdr:rowOff>15113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05067"/>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81661</xdr:rowOff>
    </xdr:from>
    <xdr:to>
      <xdr:col>10</xdr:col>
      <xdr:colOff>165100</xdr:colOff>
      <xdr:row>35</xdr:row>
      <xdr:rowOff>11811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28338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xdr:rowOff>
    </xdr:from>
    <xdr:to>
      <xdr:col>6</xdr:col>
      <xdr:colOff>38100</xdr:colOff>
      <xdr:row>34</xdr:row>
      <xdr:rowOff>107061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123588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0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109093</xdr:rowOff>
    </xdr:from>
    <xdr:to>
      <xdr:col>24</xdr:col>
      <xdr:colOff>114300</xdr:colOff>
      <xdr:row>37</xdr:row>
      <xdr:rowOff>39243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8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87520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25654</xdr:rowOff>
    </xdr:from>
    <xdr:to>
      <xdr:col>20</xdr:col>
      <xdr:colOff>38100</xdr:colOff>
      <xdr:row>37</xdr:row>
      <xdr:rowOff>127254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6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118381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41656</xdr:rowOff>
    </xdr:from>
    <xdr:to>
      <xdr:col>15</xdr:col>
      <xdr:colOff>101600</xdr:colOff>
      <xdr:row>37</xdr:row>
      <xdr:rowOff>143256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8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134383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110617</xdr:rowOff>
    </xdr:from>
    <xdr:to>
      <xdr:col>10</xdr:col>
      <xdr:colOff>165100</xdr:colOff>
      <xdr:row>38</xdr:row>
      <xdr:rowOff>40767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31894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135763</xdr:rowOff>
    </xdr:from>
    <xdr:to>
      <xdr:col>6</xdr:col>
      <xdr:colOff>38100</xdr:colOff>
      <xdr:row>38</xdr:row>
      <xdr:rowOff>65913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57040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128354</xdr:rowOff>
    </xdr:from>
    <xdr:to>
      <xdr:col>24</xdr:col>
      <xdr:colOff>62865</xdr:colOff>
      <xdr:row>58</xdr:row>
      <xdr:rowOff>72713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00854"/>
          <a:ext cx="1270" cy="1315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76540</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2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72713</xdr:rowOff>
    </xdr:from>
    <xdr:to>
      <xdr:col>24</xdr:col>
      <xdr:colOff>152400</xdr:colOff>
      <xdr:row>58</xdr:row>
      <xdr:rowOff>72713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16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75031</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7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382,978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128354</xdr:rowOff>
    </xdr:from>
    <xdr:to>
      <xdr:col>24</xdr:col>
      <xdr:colOff>152400</xdr:colOff>
      <xdr:row>50</xdr:row>
      <xdr:rowOff>128354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0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143579</xdr:rowOff>
    </xdr:from>
    <xdr:to>
      <xdr:col>24</xdr:col>
      <xdr:colOff>63500</xdr:colOff>
      <xdr:row>55</xdr:row>
      <xdr:rowOff>55350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401879"/>
          <a:ext cx="838200" cy="8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130363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15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151936</xdr:rowOff>
    </xdr:from>
    <xdr:to>
      <xdr:col>24</xdr:col>
      <xdr:colOff>114300</xdr:colOff>
      <xdr:row>57</xdr:row>
      <xdr:rowOff>82086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55350</xdr:rowOff>
    </xdr:from>
    <xdr:to>
      <xdr:col>19</xdr:col>
      <xdr:colOff>177800</xdr:colOff>
      <xdr:row>55</xdr:row>
      <xdr:rowOff>109510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85100"/>
          <a:ext cx="889000" cy="5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151769</xdr:rowOff>
    </xdr:from>
    <xdr:to>
      <xdr:col>20</xdr:col>
      <xdr:colOff>38100</xdr:colOff>
      <xdr:row>57</xdr:row>
      <xdr:rowOff>81919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73046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4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125687</xdr:rowOff>
    </xdr:from>
    <xdr:to>
      <xdr:col>15</xdr:col>
      <xdr:colOff>50800</xdr:colOff>
      <xdr:row>55</xdr:row>
      <xdr:rowOff>109510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383987"/>
          <a:ext cx="889000" cy="15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166258</xdr:rowOff>
    </xdr:from>
    <xdr:to>
      <xdr:col>15</xdr:col>
      <xdr:colOff>101600</xdr:colOff>
      <xdr:row>57</xdr:row>
      <xdr:rowOff>96408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87535</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86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125687</xdr:rowOff>
    </xdr:from>
    <xdr:to>
      <xdr:col>10</xdr:col>
      <xdr:colOff>114300</xdr:colOff>
      <xdr:row>57</xdr:row>
      <xdr:rowOff>3332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383987"/>
          <a:ext cx="889000" cy="39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71187</xdr:rowOff>
    </xdr:from>
    <xdr:to>
      <xdr:col>10</xdr:col>
      <xdr:colOff>165100</xdr:colOff>
      <xdr:row>55</xdr:row>
      <xdr:rowOff>1337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32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17864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104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9816</xdr:rowOff>
    </xdr:from>
    <xdr:to>
      <xdr:col>6</xdr:col>
      <xdr:colOff>38100</xdr:colOff>
      <xdr:row>57</xdr:row>
      <xdr:rowOff>111416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102543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7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92779</xdr:rowOff>
    </xdr:from>
    <xdr:to>
      <xdr:col>24</xdr:col>
      <xdr:colOff>114300</xdr:colOff>
      <xdr:row>55</xdr:row>
      <xdr:rowOff>22929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35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115656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20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4550</xdr:rowOff>
    </xdr:from>
    <xdr:to>
      <xdr:col>20</xdr:col>
      <xdr:colOff>38100</xdr:colOff>
      <xdr:row>55</xdr:row>
      <xdr:rowOff>106150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3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122677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20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58710</xdr:rowOff>
    </xdr:from>
    <xdr:to>
      <xdr:col>15</xdr:col>
      <xdr:colOff>101600</xdr:colOff>
      <xdr:row>55</xdr:row>
      <xdr:rowOff>160310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48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5387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263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74887</xdr:rowOff>
    </xdr:from>
    <xdr:to>
      <xdr:col>10</xdr:col>
      <xdr:colOff>165100</xdr:colOff>
      <xdr:row>55</xdr:row>
      <xdr:rowOff>5037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3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167614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25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123982</xdr:rowOff>
    </xdr:from>
    <xdr:to>
      <xdr:col>6</xdr:col>
      <xdr:colOff>38100</xdr:colOff>
      <xdr:row>57</xdr:row>
      <xdr:rowOff>54132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70659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0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78</xdr:row>
      <xdr:rowOff>81700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44752"/>
          <a:ext cx="1270" cy="141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85527</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81700</xdr:rowOff>
    </xdr:from>
    <xdr:to>
      <xdr:col>24</xdr:col>
      <xdr:colOff>152400</xdr:colOff>
      <xdr:row>78</xdr:row>
      <xdr:rowOff>81700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1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266,860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142596</xdr:rowOff>
    </xdr:from>
    <xdr:to>
      <xdr:col>24</xdr:col>
      <xdr:colOff>63500</xdr:colOff>
      <xdr:row>75</xdr:row>
      <xdr:rowOff>129794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29896"/>
          <a:ext cx="8382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21629</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80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43202</xdr:rowOff>
    </xdr:from>
    <xdr:to>
      <xdr:col>24</xdr:col>
      <xdr:colOff>114300</xdr:colOff>
      <xdr:row>75</xdr:row>
      <xdr:rowOff>144802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973</xdr:rowOff>
    </xdr:from>
    <xdr:to>
      <xdr:col>19</xdr:col>
      <xdr:colOff>177800</xdr:colOff>
      <xdr:row>75</xdr:row>
      <xdr:rowOff>129794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59723"/>
          <a:ext cx="889000" cy="12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163108</xdr:rowOff>
    </xdr:from>
    <xdr:to>
      <xdr:col>20</xdr:col>
      <xdr:colOff>38100</xdr:colOff>
      <xdr:row>76</xdr:row>
      <xdr:rowOff>93258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84385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11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973</xdr:rowOff>
    </xdr:from>
    <xdr:to>
      <xdr:col>15</xdr:col>
      <xdr:colOff>50800</xdr:colOff>
      <xdr:row>76</xdr:row>
      <xdr:rowOff>57263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59723"/>
          <a:ext cx="889000" cy="22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61044</xdr:rowOff>
    </xdr:from>
    <xdr:to>
      <xdr:col>15</xdr:col>
      <xdr:colOff>101600</xdr:colOff>
      <xdr:row>75</xdr:row>
      <xdr:rowOff>162644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153770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57263</xdr:rowOff>
    </xdr:from>
    <xdr:to>
      <xdr:col>10</xdr:col>
      <xdr:colOff>114300</xdr:colOff>
      <xdr:row>76</xdr:row>
      <xdr:rowOff>161156</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087463"/>
          <a:ext cx="889000" cy="10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170848</xdr:rowOff>
    </xdr:from>
    <xdr:to>
      <xdr:col>10</xdr:col>
      <xdr:colOff>165100</xdr:colOff>
      <xdr:row>74</xdr:row>
      <xdr:rowOff>100998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6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117525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461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50092</xdr:rowOff>
    </xdr:from>
    <xdr:to>
      <xdr:col>6</xdr:col>
      <xdr:colOff>38100</xdr:colOff>
      <xdr:row>74</xdr:row>
      <xdr:rowOff>151692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73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168219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512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91796</xdr:rowOff>
    </xdr:from>
    <xdr:to>
      <xdr:col>24</xdr:col>
      <xdr:colOff>114300</xdr:colOff>
      <xdr:row>75</xdr:row>
      <xdr:rowOff>21946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7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114673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3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78994</xdr:rowOff>
    </xdr:from>
    <xdr:to>
      <xdr:col>20</xdr:col>
      <xdr:colOff>38100</xdr:colOff>
      <xdr:row>76</xdr:row>
      <xdr:rowOff>9144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3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25671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1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121623</xdr:rowOff>
    </xdr:from>
    <xdr:to>
      <xdr:col>15</xdr:col>
      <xdr:colOff>101600</xdr:colOff>
      <xdr:row>75</xdr:row>
      <xdr:rowOff>51773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80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68300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8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6463</xdr:rowOff>
    </xdr:from>
    <xdr:to>
      <xdr:col>10</xdr:col>
      <xdr:colOff>165100</xdr:colOff>
      <xdr:row>76</xdr:row>
      <xdr:rowOff>108063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3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99190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129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110356</xdr:rowOff>
    </xdr:from>
    <xdr:to>
      <xdr:col>6</xdr:col>
      <xdr:colOff>38100</xdr:colOff>
      <xdr:row>77</xdr:row>
      <xdr:rowOff>40506</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4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31633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23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81620</xdr:rowOff>
    </xdr:from>
    <xdr:to>
      <xdr:col>24</xdr:col>
      <xdr:colOff>62865</xdr:colOff>
      <xdr:row>98</xdr:row>
      <xdr:rowOff>110685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83570"/>
          <a:ext cx="1270" cy="122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114512</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691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110685</xdr:rowOff>
    </xdr:from>
    <xdr:to>
      <xdr:col>24</xdr:col>
      <xdr:colOff>152400</xdr:colOff>
      <xdr:row>98</xdr:row>
      <xdr:rowOff>110685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691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28297</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105,057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81620</xdr:rowOff>
    </xdr:from>
    <xdr:to>
      <xdr:col>24</xdr:col>
      <xdr:colOff>152400</xdr:colOff>
      <xdr:row>91</xdr:row>
      <xdr:rowOff>81620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8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149334</xdr:rowOff>
    </xdr:from>
    <xdr:to>
      <xdr:col>24</xdr:col>
      <xdr:colOff>63500</xdr:colOff>
      <xdr:row>93</xdr:row>
      <xdr:rowOff>66498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5751284"/>
          <a:ext cx="838200" cy="26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132673</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42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154246</xdr:rowOff>
    </xdr:from>
    <xdr:to>
      <xdr:col>24</xdr:col>
      <xdr:colOff>114300</xdr:colOff>
      <xdr:row>96</xdr:row>
      <xdr:rowOff>84396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4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102242</xdr:rowOff>
    </xdr:from>
    <xdr:to>
      <xdr:col>19</xdr:col>
      <xdr:colOff>177800</xdr:colOff>
      <xdr:row>93</xdr:row>
      <xdr:rowOff>66498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5532742"/>
          <a:ext cx="889000" cy="47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116675</xdr:rowOff>
    </xdr:from>
    <xdr:to>
      <xdr:col>20</xdr:col>
      <xdr:colOff>38100</xdr:colOff>
      <xdr:row>96</xdr:row>
      <xdr:rowOff>46825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37952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9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102242</xdr:rowOff>
    </xdr:from>
    <xdr:to>
      <xdr:col>15</xdr:col>
      <xdr:colOff>50800</xdr:colOff>
      <xdr:row>93</xdr:row>
      <xdr:rowOff>107435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5532742"/>
          <a:ext cx="889000" cy="51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147780</xdr:rowOff>
    </xdr:from>
    <xdr:to>
      <xdr:col>15</xdr:col>
      <xdr:colOff>101600</xdr:colOff>
      <xdr:row>96</xdr:row>
      <xdr:rowOff>77930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43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69057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52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107435</xdr:rowOff>
    </xdr:from>
    <xdr:to>
      <xdr:col>10</xdr:col>
      <xdr:colOff>114300</xdr:colOff>
      <xdr:row>95</xdr:row>
      <xdr:rowOff>67365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052285"/>
          <a:ext cx="889000" cy="30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32975</xdr:rowOff>
    </xdr:from>
    <xdr:to>
      <xdr:col>10</xdr:col>
      <xdr:colOff>165100</xdr:colOff>
      <xdr:row>95</xdr:row>
      <xdr:rowOff>134575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3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125702</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4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163407</xdr:rowOff>
    </xdr:from>
    <xdr:to>
      <xdr:col>6</xdr:col>
      <xdr:colOff>38100</xdr:colOff>
      <xdr:row>96</xdr:row>
      <xdr:rowOff>93557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45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84684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54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98534</xdr:rowOff>
    </xdr:from>
    <xdr:to>
      <xdr:col>24</xdr:col>
      <xdr:colOff>114300</xdr:colOff>
      <xdr:row>92</xdr:row>
      <xdr:rowOff>28684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570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13461</xdr:rowOff>
    </xdr:from>
    <xdr:ext cx="599010"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561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15698</xdr:rowOff>
    </xdr:from>
    <xdr:to>
      <xdr:col>20</xdr:col>
      <xdr:colOff>38100</xdr:colOff>
      <xdr:row>93</xdr:row>
      <xdr:rowOff>117298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59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133825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73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51442</xdr:rowOff>
    </xdr:from>
    <xdr:to>
      <xdr:col>15</xdr:col>
      <xdr:colOff>101600</xdr:colOff>
      <xdr:row>90</xdr:row>
      <xdr:rowOff>153042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548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169569</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08795" y="1525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56635</xdr:rowOff>
    </xdr:from>
    <xdr:to>
      <xdr:col>10</xdr:col>
      <xdr:colOff>165100</xdr:colOff>
      <xdr:row>93</xdr:row>
      <xdr:rowOff>158235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0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3312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577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16565</xdr:rowOff>
    </xdr:from>
    <xdr:to>
      <xdr:col>6</xdr:col>
      <xdr:colOff>38100</xdr:colOff>
      <xdr:row>95</xdr:row>
      <xdr:rowOff>118165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3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134692</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07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48260</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191760"/>
          <a:ext cx="127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166387</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48260</xdr:rowOff>
    </xdr:from>
    <xdr:to>
      <xdr:col>55</xdr:col>
      <xdr:colOff>88900</xdr:colOff>
      <xdr:row>30</xdr:row>
      <xdr:rowOff>48260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19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3193</xdr:rowOff>
    </xdr:from>
    <xdr:to>
      <xdr:col>55</xdr:col>
      <xdr:colOff>0</xdr:colOff>
      <xdr:row>39</xdr:row>
      <xdr:rowOff>7112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89743"/>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100673</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2728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77796</xdr:rowOff>
    </xdr:from>
    <xdr:to>
      <xdr:col>55</xdr:col>
      <xdr:colOff>50800</xdr:colOff>
      <xdr:row>38</xdr:row>
      <xdr:rowOff>7947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214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13970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69366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95431</xdr:rowOff>
    </xdr:from>
    <xdr:to>
      <xdr:col>50</xdr:col>
      <xdr:colOff>165100</xdr:colOff>
      <xdr:row>38</xdr:row>
      <xdr:rowOff>25581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42108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21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13970</xdr:rowOff>
    </xdr:from>
    <xdr:to>
      <xdr:col>45</xdr:col>
      <xdr:colOff>177800</xdr:colOff>
      <xdr:row>39</xdr:row>
      <xdr:rowOff>17235</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7005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166479</xdr:rowOff>
    </xdr:from>
    <xdr:to>
      <xdr:col>41</xdr:col>
      <xdr:colOff>50800</xdr:colOff>
      <xdr:row>39</xdr:row>
      <xdr:rowOff>17235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681579"/>
          <a:ext cx="889000" cy="2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138866</xdr:rowOff>
    </xdr:from>
    <xdr:to>
      <xdr:col>41</xdr:col>
      <xdr:colOff>101600</xdr:colOff>
      <xdr:row>38</xdr:row>
      <xdr:rowOff>69016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85543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57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132007</xdr:rowOff>
    </xdr:from>
    <xdr:to>
      <xdr:col>36</xdr:col>
      <xdr:colOff>165100</xdr:colOff>
      <xdr:row>38</xdr:row>
      <xdr:rowOff>62157</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78684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25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123843</xdr:rowOff>
    </xdr:from>
    <xdr:to>
      <xdr:col>55</xdr:col>
      <xdr:colOff>50800</xdr:colOff>
      <xdr:row>39</xdr:row>
      <xdr:rowOff>53993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3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38770</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53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49039</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134620</xdr:rowOff>
    </xdr:from>
    <xdr:to>
      <xdr:col>46</xdr:col>
      <xdr:colOff>38100</xdr:colOff>
      <xdr:row>39</xdr:row>
      <xdr:rowOff>64770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55897</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42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137885</xdr:rowOff>
    </xdr:from>
    <xdr:to>
      <xdr:col>41</xdr:col>
      <xdr:colOff>101600</xdr:colOff>
      <xdr:row>39</xdr:row>
      <xdr:rowOff>68035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5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59162</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457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115679</xdr:rowOff>
    </xdr:from>
    <xdr:to>
      <xdr:col>36</xdr:col>
      <xdr:colOff>165100</xdr:colOff>
      <xdr:row>39</xdr:row>
      <xdr:rowOff>45829</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63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36956</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723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128708</xdr:rowOff>
    </xdr:from>
    <xdr:to>
      <xdr:col>54</xdr:col>
      <xdr:colOff>189865</xdr:colOff>
      <xdr:row>59</xdr:row>
      <xdr:rowOff>26943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72658"/>
          <a:ext cx="1270" cy="126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30770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46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26943</xdr:rowOff>
    </xdr:from>
    <xdr:to>
      <xdr:col>55</xdr:col>
      <xdr:colOff>88900</xdr:colOff>
      <xdr:row>59</xdr:row>
      <xdr:rowOff>26943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2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75385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67,577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128708</xdr:rowOff>
    </xdr:from>
    <xdr:to>
      <xdr:col>55</xdr:col>
      <xdr:colOff>88900</xdr:colOff>
      <xdr:row>51</xdr:row>
      <xdr:rowOff>128708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72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79140</xdr:rowOff>
    </xdr:from>
    <xdr:to>
      <xdr:col>55</xdr:col>
      <xdr:colOff>0</xdr:colOff>
      <xdr:row>53</xdr:row>
      <xdr:rowOff>1892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8994540"/>
          <a:ext cx="838200" cy="9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66317</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67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87890</xdr:rowOff>
    </xdr:from>
    <xdr:to>
      <xdr:col>55</xdr:col>
      <xdr:colOff>50800</xdr:colOff>
      <xdr:row>57</xdr:row>
      <xdr:rowOff>18040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1892</xdr:rowOff>
    </xdr:from>
    <xdr:to>
      <xdr:col>50</xdr:col>
      <xdr:colOff>114300</xdr:colOff>
      <xdr:row>53</xdr:row>
      <xdr:rowOff>164732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088742"/>
          <a:ext cx="889000" cy="1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94444</xdr:rowOff>
    </xdr:from>
    <xdr:to>
      <xdr:col>50</xdr:col>
      <xdr:colOff>165100</xdr:colOff>
      <xdr:row>57</xdr:row>
      <xdr:rowOff>24594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15721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126022</xdr:rowOff>
    </xdr:from>
    <xdr:to>
      <xdr:col>45</xdr:col>
      <xdr:colOff>177800</xdr:colOff>
      <xdr:row>53</xdr:row>
      <xdr:rowOff>164732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212872"/>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113627</xdr:rowOff>
    </xdr:from>
    <xdr:to>
      <xdr:col>46</xdr:col>
      <xdr:colOff>38100</xdr:colOff>
      <xdr:row>57</xdr:row>
      <xdr:rowOff>43777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34904</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126022</xdr:rowOff>
    </xdr:from>
    <xdr:to>
      <xdr:col>41</xdr:col>
      <xdr:colOff>50800</xdr:colOff>
      <xdr:row>54</xdr:row>
      <xdr:rowOff>79921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212872"/>
          <a:ext cx="889000" cy="12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64622</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28340</xdr:rowOff>
    </xdr:from>
    <xdr:to>
      <xdr:col>55</xdr:col>
      <xdr:colOff>50800</xdr:colOff>
      <xdr:row>52</xdr:row>
      <xdr:rowOff>129940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894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114717</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88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122542</xdr:rowOff>
    </xdr:from>
    <xdr:to>
      <xdr:col>50</xdr:col>
      <xdr:colOff>165100</xdr:colOff>
      <xdr:row>53</xdr:row>
      <xdr:rowOff>52692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03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69219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881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113932</xdr:rowOff>
    </xdr:from>
    <xdr:to>
      <xdr:col>46</xdr:col>
      <xdr:colOff>38100</xdr:colOff>
      <xdr:row>54</xdr:row>
      <xdr:rowOff>44082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20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60609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897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75222</xdr:rowOff>
    </xdr:from>
    <xdr:to>
      <xdr:col>41</xdr:col>
      <xdr:colOff>101600</xdr:colOff>
      <xdr:row>54</xdr:row>
      <xdr:rowOff>5372</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16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21899</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893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29121</xdr:rowOff>
    </xdr:from>
    <xdr:to>
      <xdr:col>36</xdr:col>
      <xdr:colOff>165100</xdr:colOff>
      <xdr:row>54</xdr:row>
      <xdr:rowOff>130721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2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147248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0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131204</xdr:rowOff>
    </xdr:from>
    <xdr:to>
      <xdr:col>54</xdr:col>
      <xdr:colOff>189865</xdr:colOff>
      <xdr:row>79</xdr:row>
      <xdr:rowOff>4750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61254"/>
          <a:ext cx="1270" cy="158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8577</xdr:rowOff>
    </xdr:from>
    <xdr:ext cx="469744"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4750</xdr:rowOff>
    </xdr:from>
    <xdr:to>
      <xdr:col>55</xdr:col>
      <xdr:colOff>88900</xdr:colOff>
      <xdr:row>79</xdr:row>
      <xdr:rowOff>4750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77881</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3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131204</xdr:rowOff>
    </xdr:from>
    <xdr:to>
      <xdr:col>55</xdr:col>
      <xdr:colOff>88900</xdr:colOff>
      <xdr:row>69</xdr:row>
      <xdr:rowOff>131204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61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141357</xdr:rowOff>
    </xdr:from>
    <xdr:to>
      <xdr:col>55</xdr:col>
      <xdr:colOff>0</xdr:colOff>
      <xdr:row>75</xdr:row>
      <xdr:rowOff>130670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9639300" y="12828657"/>
          <a:ext cx="838200" cy="1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109123</xdr:rowOff>
    </xdr:from>
    <xdr:ext cx="534377"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13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130696</xdr:rowOff>
    </xdr:from>
    <xdr:to>
      <xdr:col>55</xdr:col>
      <xdr:colOff>50800</xdr:colOff>
      <xdr:row>77</xdr:row>
      <xdr:rowOff>60846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6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112440</xdr:rowOff>
    </xdr:from>
    <xdr:to>
      <xdr:col>50</xdr:col>
      <xdr:colOff>114300</xdr:colOff>
      <xdr:row>74</xdr:row>
      <xdr:rowOff>141357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2799740"/>
          <a:ext cx="8890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83356</xdr:rowOff>
    </xdr:from>
    <xdr:to>
      <xdr:col>50</xdr:col>
      <xdr:colOff>165100</xdr:colOff>
      <xdr:row>77</xdr:row>
      <xdr:rowOff>13506</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11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4633</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20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29781</xdr:rowOff>
    </xdr:from>
    <xdr:to>
      <xdr:col>45</xdr:col>
      <xdr:colOff>177800</xdr:colOff>
      <xdr:row>74</xdr:row>
      <xdr:rowOff>112440</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7861300" y="12717081"/>
          <a:ext cx="889000" cy="8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87319</xdr:rowOff>
    </xdr:from>
    <xdr:to>
      <xdr:col>46</xdr:col>
      <xdr:colOff>38100</xdr:colOff>
      <xdr:row>77</xdr:row>
      <xdr:rowOff>17469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8596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3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29781</xdr:rowOff>
    </xdr:from>
    <xdr:to>
      <xdr:col>41</xdr:col>
      <xdr:colOff>50800</xdr:colOff>
      <xdr:row>75</xdr:row>
      <xdr:rowOff>90970</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2717081"/>
          <a:ext cx="889000" cy="23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120180</xdr:rowOff>
    </xdr:from>
    <xdr:to>
      <xdr:col>41</xdr:col>
      <xdr:colOff>101600</xdr:colOff>
      <xdr:row>76</xdr:row>
      <xdr:rowOff>50330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29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41457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7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138773</xdr:rowOff>
    </xdr:from>
    <xdr:to>
      <xdr:col>36</xdr:col>
      <xdr:colOff>165100</xdr:colOff>
      <xdr:row>77</xdr:row>
      <xdr:rowOff>68923</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1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60050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26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79870</xdr:rowOff>
    </xdr:from>
    <xdr:to>
      <xdr:col>55</xdr:col>
      <xdr:colOff>50800</xdr:colOff>
      <xdr:row>76</xdr:row>
      <xdr:rowOff>10021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2938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102747</xdr:rowOff>
    </xdr:from>
    <xdr:ext cx="534377"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27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90557</xdr:rowOff>
    </xdr:from>
    <xdr:to>
      <xdr:col>50</xdr:col>
      <xdr:colOff>165100</xdr:colOff>
      <xdr:row>75</xdr:row>
      <xdr:rowOff>20707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27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37234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372111" y="12553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61640</xdr:rowOff>
    </xdr:from>
    <xdr:to>
      <xdr:col>46</xdr:col>
      <xdr:colOff>38100</xdr:colOff>
      <xdr:row>74</xdr:row>
      <xdr:rowOff>163240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27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8317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483111" y="1252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150431</xdr:rowOff>
    </xdr:from>
    <xdr:to>
      <xdr:col>41</xdr:col>
      <xdr:colOff>101600</xdr:colOff>
      <xdr:row>74</xdr:row>
      <xdr:rowOff>80581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26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97108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594111" y="124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40170</xdr:rowOff>
    </xdr:from>
    <xdr:to>
      <xdr:col>36</xdr:col>
      <xdr:colOff>165100</xdr:colOff>
      <xdr:row>75</xdr:row>
      <xdr:rowOff>141770</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28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158297</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05111" y="1267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168351</xdr:rowOff>
    </xdr:from>
    <xdr:to>
      <xdr:col>54</xdr:col>
      <xdr:colOff>189865</xdr:colOff>
      <xdr:row>99</xdr:row>
      <xdr:rowOff>64224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27401"/>
          <a:ext cx="1270" cy="161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68051</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704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64224</xdr:rowOff>
    </xdr:from>
    <xdr:to>
      <xdr:col>55</xdr:col>
      <xdr:colOff>88900</xdr:colOff>
      <xdr:row>99</xdr:row>
      <xdr:rowOff>64224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703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115028</xdr:rowOff>
    </xdr:from>
    <xdr:ext cx="599010"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0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155,244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168351</xdr:rowOff>
    </xdr:from>
    <xdr:to>
      <xdr:col>55</xdr:col>
      <xdr:colOff>88900</xdr:colOff>
      <xdr:row>89</xdr:row>
      <xdr:rowOff>168351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2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83756</xdr:rowOff>
    </xdr:from>
    <xdr:to>
      <xdr:col>55</xdr:col>
      <xdr:colOff>0</xdr:colOff>
      <xdr:row>95</xdr:row>
      <xdr:rowOff>45949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200056"/>
          <a:ext cx="838200" cy="13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125086</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584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146659</xdr:rowOff>
    </xdr:from>
    <xdr:to>
      <xdr:col>55</xdr:col>
      <xdr:colOff>50800</xdr:colOff>
      <xdr:row>97</xdr:row>
      <xdr:rowOff>76809</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60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83756</xdr:rowOff>
    </xdr:from>
    <xdr:to>
      <xdr:col>50</xdr:col>
      <xdr:colOff>114300</xdr:colOff>
      <xdr:row>94</xdr:row>
      <xdr:rowOff>137237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200056"/>
          <a:ext cx="889000" cy="5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127851</xdr:rowOff>
    </xdr:from>
    <xdr:to>
      <xdr:col>50</xdr:col>
      <xdr:colOff>165100</xdr:colOff>
      <xdr:row>97</xdr:row>
      <xdr:rowOff>58001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6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137237</xdr:rowOff>
    </xdr:from>
    <xdr:to>
      <xdr:col>45</xdr:col>
      <xdr:colOff>177800</xdr:colOff>
      <xdr:row>95</xdr:row>
      <xdr:rowOff>69748</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253537"/>
          <a:ext cx="889000" cy="10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129984</xdr:rowOff>
    </xdr:from>
    <xdr:to>
      <xdr:col>46</xdr:col>
      <xdr:colOff>38100</xdr:colOff>
      <xdr:row>97</xdr:row>
      <xdr:rowOff>60134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51261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69748</xdr:rowOff>
    </xdr:from>
    <xdr:to>
      <xdr:col>41</xdr:col>
      <xdr:colOff>50800</xdr:colOff>
      <xdr:row>95</xdr:row>
      <xdr:rowOff>86398</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357498"/>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99391</xdr:rowOff>
    </xdr:from>
    <xdr:to>
      <xdr:col>41</xdr:col>
      <xdr:colOff>101600</xdr:colOff>
      <xdr:row>97</xdr:row>
      <xdr:rowOff>29541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55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20668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2933</xdr:rowOff>
    </xdr:from>
    <xdr:to>
      <xdr:col>36</xdr:col>
      <xdr:colOff>165100</xdr:colOff>
      <xdr:row>97</xdr:row>
      <xdr:rowOff>104533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6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95660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2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166599</xdr:rowOff>
    </xdr:from>
    <xdr:to>
      <xdr:col>55</xdr:col>
      <xdr:colOff>50800</xdr:colOff>
      <xdr:row>95</xdr:row>
      <xdr:rowOff>96749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28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18026</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1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32956</xdr:rowOff>
    </xdr:from>
    <xdr:to>
      <xdr:col>50</xdr:col>
      <xdr:colOff>165100</xdr:colOff>
      <xdr:row>94</xdr:row>
      <xdr:rowOff>134556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14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151083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592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86437</xdr:rowOff>
    </xdr:from>
    <xdr:to>
      <xdr:col>46</xdr:col>
      <xdr:colOff>38100</xdr:colOff>
      <xdr:row>95</xdr:row>
      <xdr:rowOff>16587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20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33114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59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18948</xdr:rowOff>
    </xdr:from>
    <xdr:to>
      <xdr:col>41</xdr:col>
      <xdr:colOff>101600</xdr:colOff>
      <xdr:row>95</xdr:row>
      <xdr:rowOff>120548</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30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137075</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08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35598</xdr:rowOff>
    </xdr:from>
    <xdr:to>
      <xdr:col>36</xdr:col>
      <xdr:colOff>165100</xdr:colOff>
      <xdr:row>95</xdr:row>
      <xdr:rowOff>137198</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32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153725</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0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67147</xdr:rowOff>
    </xdr:from>
    <xdr:to>
      <xdr:col>85</xdr:col>
      <xdr:colOff>126364</xdr:colOff>
      <xdr:row>38</xdr:row>
      <xdr:rowOff>156736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210647"/>
          <a:ext cx="1269" cy="1461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160563</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67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156736</xdr:rowOff>
    </xdr:from>
    <xdr:to>
      <xdr:col>86</xdr:col>
      <xdr:colOff>25400</xdr:colOff>
      <xdr:row>38</xdr:row>
      <xdr:rowOff>156736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67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13824</xdr:rowOff>
    </xdr:from>
    <xdr:ext cx="599010"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498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67147</xdr:rowOff>
    </xdr:from>
    <xdr:to>
      <xdr:col>86</xdr:col>
      <xdr:colOff>25400</xdr:colOff>
      <xdr:row>30</xdr:row>
      <xdr:rowOff>67147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210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105029</xdr:rowOff>
    </xdr:from>
    <xdr:to>
      <xdr:col>85</xdr:col>
      <xdr:colOff>127000</xdr:colOff>
      <xdr:row>37</xdr:row>
      <xdr:rowOff>48445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277229"/>
          <a:ext cx="838200" cy="11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121276</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4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142849</xdr:rowOff>
    </xdr:from>
    <xdr:to>
      <xdr:col>85</xdr:col>
      <xdr:colOff>177800</xdr:colOff>
      <xdr:row>38</xdr:row>
      <xdr:rowOff>72999</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8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105029</xdr:rowOff>
    </xdr:from>
    <xdr:to>
      <xdr:col>81</xdr:col>
      <xdr:colOff>50800</xdr:colOff>
      <xdr:row>37</xdr:row>
      <xdr:rowOff>22004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4592300" y="6277229"/>
          <a:ext cx="889000" cy="8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156925</xdr:rowOff>
    </xdr:from>
    <xdr:to>
      <xdr:col>81</xdr:col>
      <xdr:colOff>101600</xdr:colOff>
      <xdr:row>38</xdr:row>
      <xdr:rowOff>87075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50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78202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59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22004</xdr:rowOff>
    </xdr:from>
    <xdr:to>
      <xdr:col>76</xdr:col>
      <xdr:colOff>114300</xdr:colOff>
      <xdr:row>37</xdr:row>
      <xdr:rowOff>96364</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365654"/>
          <a:ext cx="889000" cy="7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157197</xdr:rowOff>
    </xdr:from>
    <xdr:to>
      <xdr:col>76</xdr:col>
      <xdr:colOff>165100</xdr:colOff>
      <xdr:row>38</xdr:row>
      <xdr:rowOff>87347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50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78474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59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16408</xdr:rowOff>
    </xdr:from>
    <xdr:to>
      <xdr:col>71</xdr:col>
      <xdr:colOff>177800</xdr:colOff>
      <xdr:row>37</xdr:row>
      <xdr:rowOff>96364</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2814300" y="6360058"/>
          <a:ext cx="889000" cy="7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119424</xdr:rowOff>
    </xdr:from>
    <xdr:to>
      <xdr:col>72</xdr:col>
      <xdr:colOff>38100</xdr:colOff>
      <xdr:row>38</xdr:row>
      <xdr:rowOff>49574</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4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40701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55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141086</xdr:rowOff>
    </xdr:from>
    <xdr:to>
      <xdr:col>67</xdr:col>
      <xdr:colOff>101600</xdr:colOff>
      <xdr:row>38</xdr:row>
      <xdr:rowOff>71236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8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62363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57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169095</xdr:rowOff>
    </xdr:from>
    <xdr:to>
      <xdr:col>85</xdr:col>
      <xdr:colOff>177800</xdr:colOff>
      <xdr:row>37</xdr:row>
      <xdr:rowOff>99245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3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20522</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1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54229</xdr:rowOff>
    </xdr:from>
    <xdr:to>
      <xdr:col>81</xdr:col>
      <xdr:colOff>101600</xdr:colOff>
      <xdr:row>36</xdr:row>
      <xdr:rowOff>155829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22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906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00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142654</xdr:rowOff>
    </xdr:from>
    <xdr:to>
      <xdr:col>76</xdr:col>
      <xdr:colOff>165100</xdr:colOff>
      <xdr:row>37</xdr:row>
      <xdr:rowOff>72804</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31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89331</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09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45564</xdr:rowOff>
    </xdr:from>
    <xdr:to>
      <xdr:col>72</xdr:col>
      <xdr:colOff>38100</xdr:colOff>
      <xdr:row>37</xdr:row>
      <xdr:rowOff>147164</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38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163691</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16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137058</xdr:rowOff>
    </xdr:from>
    <xdr:to>
      <xdr:col>67</xdr:col>
      <xdr:colOff>101600</xdr:colOff>
      <xdr:row>37</xdr:row>
      <xdr:rowOff>67208</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30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83735</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08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28208</xdr:rowOff>
    </xdr:from>
    <xdr:to>
      <xdr:col>85</xdr:col>
      <xdr:colOff>126364</xdr:colOff>
      <xdr:row>59</xdr:row>
      <xdr:rowOff>45234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600708"/>
          <a:ext cx="1269" cy="156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49061</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6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45234</xdr:rowOff>
    </xdr:from>
    <xdr:to>
      <xdr:col>86</xdr:col>
      <xdr:colOff>25400</xdr:colOff>
      <xdr:row>59</xdr:row>
      <xdr:rowOff>45234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146335</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37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28208</xdr:rowOff>
    </xdr:from>
    <xdr:to>
      <xdr:col>86</xdr:col>
      <xdr:colOff>25400</xdr:colOff>
      <xdr:row>50</xdr:row>
      <xdr:rowOff>28208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60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20861</xdr:rowOff>
    </xdr:from>
    <xdr:to>
      <xdr:col>85</xdr:col>
      <xdr:colOff>127000</xdr:colOff>
      <xdr:row>57</xdr:row>
      <xdr:rowOff>154886</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9793511"/>
          <a:ext cx="838200" cy="13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47617</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64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24740</xdr:rowOff>
    </xdr:from>
    <xdr:to>
      <xdr:col>85</xdr:col>
      <xdr:colOff>177800</xdr:colOff>
      <xdr:row>57</xdr:row>
      <xdr:rowOff>126340</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79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11836</xdr:rowOff>
    </xdr:from>
    <xdr:to>
      <xdr:col>81</xdr:col>
      <xdr:colOff>50800</xdr:colOff>
      <xdr:row>57</xdr:row>
      <xdr:rowOff>20861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9613036"/>
          <a:ext cx="889000" cy="18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64636</xdr:rowOff>
    </xdr:from>
    <xdr:to>
      <xdr:col>81</xdr:col>
      <xdr:colOff>101600</xdr:colOff>
      <xdr:row>57</xdr:row>
      <xdr:rowOff>166236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83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157363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11836</xdr:rowOff>
    </xdr:from>
    <xdr:to>
      <xdr:col>76</xdr:col>
      <xdr:colOff>114300</xdr:colOff>
      <xdr:row>57</xdr:row>
      <xdr:rowOff>112202</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9613036"/>
          <a:ext cx="889000" cy="27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60640</xdr:rowOff>
    </xdr:from>
    <xdr:to>
      <xdr:col>76</xdr:col>
      <xdr:colOff>165100</xdr:colOff>
      <xdr:row>57</xdr:row>
      <xdr:rowOff>162240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153367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123785</xdr:rowOff>
    </xdr:from>
    <xdr:to>
      <xdr:col>71</xdr:col>
      <xdr:colOff>177800</xdr:colOff>
      <xdr:row>57</xdr:row>
      <xdr:rowOff>112202</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814300" y="9553535"/>
          <a:ext cx="889000" cy="33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29573</xdr:rowOff>
    </xdr:from>
    <xdr:to>
      <xdr:col>72</xdr:col>
      <xdr:colOff>38100</xdr:colOff>
      <xdr:row>57</xdr:row>
      <xdr:rowOff>131173</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802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147700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57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93581</xdr:rowOff>
    </xdr:from>
    <xdr:to>
      <xdr:col>67</xdr:col>
      <xdr:colOff>101600</xdr:colOff>
      <xdr:row>58</xdr:row>
      <xdr:rowOff>23731</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14858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5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104086</xdr:rowOff>
    </xdr:from>
    <xdr:to>
      <xdr:col>85</xdr:col>
      <xdr:colOff>177800</xdr:colOff>
      <xdr:row>58</xdr:row>
      <xdr:rowOff>34236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98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82513</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85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141511</xdr:rowOff>
    </xdr:from>
    <xdr:to>
      <xdr:col>81</xdr:col>
      <xdr:colOff>101600</xdr:colOff>
      <xdr:row>57</xdr:row>
      <xdr:rowOff>71661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97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88188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951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132486</xdr:rowOff>
    </xdr:from>
    <xdr:to>
      <xdr:col>76</xdr:col>
      <xdr:colOff>165100</xdr:colOff>
      <xdr:row>56</xdr:row>
      <xdr:rowOff>62636</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5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79163</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933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61402</xdr:rowOff>
    </xdr:from>
    <xdr:to>
      <xdr:col>72</xdr:col>
      <xdr:colOff>38100</xdr:colOff>
      <xdr:row>57</xdr:row>
      <xdr:rowOff>163002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983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154129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992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72985</xdr:rowOff>
    </xdr:from>
    <xdr:to>
      <xdr:col>67</xdr:col>
      <xdr:colOff>101600</xdr:colOff>
      <xdr:row>56</xdr:row>
      <xdr:rowOff>3135</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95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19662</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927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a:extLst>
            <a:ext uri="{FF2B5EF4-FFF2-40B4-BE49-F238E27FC236}">
              <a16:creationId xmlns:a16="http://schemas.microsoft.com/office/drawing/2014/main" id="{00000000-0008-0000-0700-00007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59804</xdr:rowOff>
    </xdr:from>
    <xdr:to>
      <xdr:col>85</xdr:col>
      <xdr:colOff>126364</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6317595" y="12232754"/>
          <a:ext cx="1269" cy="135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41" name="災害復旧費最小値テキスト">
          <a:extLst>
            <a:ext uri="{FF2B5EF4-FFF2-40B4-BE49-F238E27FC236}">
              <a16:creationId xmlns:a16="http://schemas.microsoft.com/office/drawing/2014/main" id="{00000000-0008-0000-0700-00008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6481</xdr:rowOff>
    </xdr:from>
    <xdr:ext cx="534377" cy="259045"/>
    <xdr:sp macro="" textlink="">
      <xdr:nvSpPr>
        <xdr:cNvPr id="643" name="災害復旧費最大値テキスト">
          <a:extLst>
            <a:ext uri="{FF2B5EF4-FFF2-40B4-BE49-F238E27FC236}">
              <a16:creationId xmlns:a16="http://schemas.microsoft.com/office/drawing/2014/main" id="{00000000-0008-0000-0700-000083020000}"/>
            </a:ext>
          </a:extLst>
        </xdr:cNvPr>
        <xdr:cNvSpPr txBox="1"/>
      </xdr:nvSpPr>
      <xdr:spPr>
        <a:xfrm>
          <a:off x="16370300" y="12007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59804</xdr:rowOff>
    </xdr:from>
    <xdr:to>
      <xdr:col>86</xdr:col>
      <xdr:colOff>25400</xdr:colOff>
      <xdr:row>71</xdr:row>
      <xdr:rowOff>59804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2232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149492</xdr:rowOff>
    </xdr:from>
    <xdr:to>
      <xdr:col>85</xdr:col>
      <xdr:colOff>127000</xdr:colOff>
      <xdr:row>78</xdr:row>
      <xdr:rowOff>36792</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5481300" y="12665342"/>
          <a:ext cx="838200" cy="7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162538</xdr:rowOff>
    </xdr:from>
    <xdr:ext cx="469744" cy="259045"/>
    <xdr:sp macro="" textlink="">
      <xdr:nvSpPr>
        <xdr:cNvPr id="646" name="災害復旧費平均値テキスト">
          <a:extLst>
            <a:ext uri="{FF2B5EF4-FFF2-40B4-BE49-F238E27FC236}">
              <a16:creationId xmlns:a16="http://schemas.microsoft.com/office/drawing/2014/main" id="{00000000-0008-0000-0700-000086020000}"/>
            </a:ext>
          </a:extLst>
        </xdr:cNvPr>
        <xdr:cNvSpPr txBox="1"/>
      </xdr:nvSpPr>
      <xdr:spPr>
        <a:xfrm>
          <a:off x="16370300" y="13364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12661</xdr:rowOff>
    </xdr:from>
    <xdr:to>
      <xdr:col>85</xdr:col>
      <xdr:colOff>177800</xdr:colOff>
      <xdr:row>78</xdr:row>
      <xdr:rowOff>114261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6268700" y="1338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142863</xdr:rowOff>
    </xdr:from>
    <xdr:to>
      <xdr:col>81</xdr:col>
      <xdr:colOff>50800</xdr:colOff>
      <xdr:row>73</xdr:row>
      <xdr:rowOff>149492</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4592300" y="12315813"/>
          <a:ext cx="889000" cy="34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32513</xdr:rowOff>
    </xdr:from>
    <xdr:to>
      <xdr:col>81</xdr:col>
      <xdr:colOff>101600</xdr:colOff>
      <xdr:row>78</xdr:row>
      <xdr:rowOff>134113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5430500" y="1340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125240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46428" y="1349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142786</xdr:rowOff>
    </xdr:from>
    <xdr:to>
      <xdr:col>76</xdr:col>
      <xdr:colOff>114300</xdr:colOff>
      <xdr:row>71</xdr:row>
      <xdr:rowOff>142863</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3703300" y="11972836"/>
          <a:ext cx="889000" cy="3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9880</xdr:rowOff>
    </xdr:from>
    <xdr:to>
      <xdr:col>76</xdr:col>
      <xdr:colOff>165100</xdr:colOff>
      <xdr:row>78</xdr:row>
      <xdr:rowOff>111480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4541500" y="1338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102607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47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142786</xdr:rowOff>
    </xdr:from>
    <xdr:to>
      <xdr:col>71</xdr:col>
      <xdr:colOff>177800</xdr:colOff>
      <xdr:row>73</xdr:row>
      <xdr:rowOff>24447</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flipV="1">
          <a:off x="12814300" y="11972836"/>
          <a:ext cx="889000" cy="56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72317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36111" y="1310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125773</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327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157442</xdr:rowOff>
    </xdr:from>
    <xdr:to>
      <xdr:col>85</xdr:col>
      <xdr:colOff>177800</xdr:colOff>
      <xdr:row>78</xdr:row>
      <xdr:rowOff>87592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6268700" y="1335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8869</xdr:rowOff>
    </xdr:from>
    <xdr:ext cx="469744" cy="259045"/>
    <xdr:sp macro="" textlink="">
      <xdr:nvSpPr>
        <xdr:cNvPr id="665" name="災害復旧費該当値テキスト">
          <a:extLst>
            <a:ext uri="{FF2B5EF4-FFF2-40B4-BE49-F238E27FC236}">
              <a16:creationId xmlns:a16="http://schemas.microsoft.com/office/drawing/2014/main" id="{00000000-0008-0000-0700-000099020000}"/>
            </a:ext>
          </a:extLst>
        </xdr:cNvPr>
        <xdr:cNvSpPr txBox="1"/>
      </xdr:nvSpPr>
      <xdr:spPr>
        <a:xfrm>
          <a:off x="16370300" y="1321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98692</xdr:rowOff>
    </xdr:from>
    <xdr:to>
      <xdr:col>81</xdr:col>
      <xdr:colOff>101600</xdr:colOff>
      <xdr:row>74</xdr:row>
      <xdr:rowOff>28842</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5430500" y="126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45369</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5214111" y="1238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92063</xdr:rowOff>
    </xdr:from>
    <xdr:to>
      <xdr:col>76</xdr:col>
      <xdr:colOff>165100</xdr:colOff>
      <xdr:row>72</xdr:row>
      <xdr:rowOff>22213</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4541500" y="122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38740</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4325111" y="1204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69</xdr:row>
      <xdr:rowOff>91986</xdr:rowOff>
    </xdr:from>
    <xdr:to>
      <xdr:col>72</xdr:col>
      <xdr:colOff>38100</xdr:colOff>
      <xdr:row>70</xdr:row>
      <xdr:rowOff>22136</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3652500" y="119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38663</xdr:rowOff>
    </xdr:from>
    <xdr:ext cx="534377"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3436111" y="116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145097</xdr:rowOff>
    </xdr:from>
    <xdr:to>
      <xdr:col>67</xdr:col>
      <xdr:colOff>101600</xdr:colOff>
      <xdr:row>73</xdr:row>
      <xdr:rowOff>75247</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2763500" y="1248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91774</xdr:rowOff>
    </xdr:from>
    <xdr:ext cx="534377"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547111" y="1226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103048</xdr:rowOff>
    </xdr:from>
    <xdr:to>
      <xdr:col>85</xdr:col>
      <xdr:colOff>126364</xdr:colOff>
      <xdr:row>98</xdr:row>
      <xdr:rowOff>5245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6317595" y="15533548"/>
          <a:ext cx="1269" cy="1273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9072</xdr:rowOff>
    </xdr:from>
    <xdr:ext cx="534377" cy="259045"/>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6370300" y="1681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5245</xdr:rowOff>
    </xdr:from>
    <xdr:to>
      <xdr:col>86</xdr:col>
      <xdr:colOff>25400</xdr:colOff>
      <xdr:row>98</xdr:row>
      <xdr:rowOff>5245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6230600" y="16807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49725</xdr:rowOff>
    </xdr:from>
    <xdr:ext cx="599010" cy="259045"/>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6370300" y="15308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103048</xdr:rowOff>
    </xdr:from>
    <xdr:to>
      <xdr:col>86</xdr:col>
      <xdr:colOff>25400</xdr:colOff>
      <xdr:row>90</xdr:row>
      <xdr:rowOff>103048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6230600" y="1553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145466</xdr:rowOff>
    </xdr:from>
    <xdr:to>
      <xdr:col>85</xdr:col>
      <xdr:colOff>127000</xdr:colOff>
      <xdr:row>92</xdr:row>
      <xdr:rowOff>169469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5481300" y="1591886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101440</xdr:rowOff>
    </xdr:from>
    <xdr:ext cx="534377" cy="259045"/>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6370300" y="16217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123013</xdr:rowOff>
    </xdr:from>
    <xdr:to>
      <xdr:col>85</xdr:col>
      <xdr:colOff>177800</xdr:colOff>
      <xdr:row>95</xdr:row>
      <xdr:rowOff>53163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6268700" y="1623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107353</xdr:rowOff>
    </xdr:from>
    <xdr:to>
      <xdr:col>81</xdr:col>
      <xdr:colOff>50800</xdr:colOff>
      <xdr:row>92</xdr:row>
      <xdr:rowOff>145466</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4592300" y="15880753"/>
          <a:ext cx="889000" cy="38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137300</xdr:rowOff>
    </xdr:from>
    <xdr:to>
      <xdr:col>81</xdr:col>
      <xdr:colOff>101600</xdr:colOff>
      <xdr:row>95</xdr:row>
      <xdr:rowOff>67450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54305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58577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34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81662</xdr:rowOff>
    </xdr:from>
    <xdr:to>
      <xdr:col>76</xdr:col>
      <xdr:colOff>114300</xdr:colOff>
      <xdr:row>92</xdr:row>
      <xdr:rowOff>107353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3703300" y="15855062"/>
          <a:ext cx="889000" cy="2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143129</xdr:rowOff>
    </xdr:from>
    <xdr:to>
      <xdr:col>76</xdr:col>
      <xdr:colOff>165100</xdr:colOff>
      <xdr:row>95</xdr:row>
      <xdr:rowOff>73279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4541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64406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81662</xdr:rowOff>
    </xdr:from>
    <xdr:to>
      <xdr:col>71</xdr:col>
      <xdr:colOff>177800</xdr:colOff>
      <xdr:row>92</xdr:row>
      <xdr:rowOff>132677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2814300" y="15855062"/>
          <a:ext cx="889000" cy="5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83858</xdr:rowOff>
    </xdr:from>
    <xdr:to>
      <xdr:col>72</xdr:col>
      <xdr:colOff>38100</xdr:colOff>
      <xdr:row>95</xdr:row>
      <xdr:rowOff>14008</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3652500" y="1620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2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76175</xdr:rowOff>
    </xdr:from>
    <xdr:to>
      <xdr:col>67</xdr:col>
      <xdr:colOff>101600</xdr:colOff>
      <xdr:row>95</xdr:row>
      <xdr:rowOff>6325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2763500" y="1619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168902</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2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118669</xdr:rowOff>
    </xdr:from>
    <xdr:to>
      <xdr:col>85</xdr:col>
      <xdr:colOff>177800</xdr:colOff>
      <xdr:row>93</xdr:row>
      <xdr:rowOff>48819</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6268700" y="1589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141546</xdr:rowOff>
    </xdr:from>
    <xdr:ext cx="534377" cy="259045"/>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6370300" y="157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94666</xdr:rowOff>
    </xdr:from>
    <xdr:to>
      <xdr:col>81</xdr:col>
      <xdr:colOff>101600</xdr:colOff>
      <xdr:row>93</xdr:row>
      <xdr:rowOff>24816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5430500" y="158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41343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5214111" y="1564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56553</xdr:rowOff>
    </xdr:from>
    <xdr:to>
      <xdr:col>76</xdr:col>
      <xdr:colOff>165100</xdr:colOff>
      <xdr:row>92</xdr:row>
      <xdr:rowOff>158153</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4541500" y="15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3230</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4325111" y="1560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30862</xdr:rowOff>
    </xdr:from>
    <xdr:to>
      <xdr:col>72</xdr:col>
      <xdr:colOff>38100</xdr:colOff>
      <xdr:row>92</xdr:row>
      <xdr:rowOff>132462</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3652500" y="1580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148989</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3436111" y="1557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81877</xdr:rowOff>
    </xdr:from>
    <xdr:to>
      <xdr:col>67</xdr:col>
      <xdr:colOff>101600</xdr:colOff>
      <xdr:row>93</xdr:row>
      <xdr:rowOff>12027</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2763500" y="158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28554</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2547111" y="156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65913</xdr:rowOff>
    </xdr:from>
    <xdr:to>
      <xdr:col>116</xdr:col>
      <xdr:colOff>62864</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2159595" y="5380863"/>
          <a:ext cx="1269" cy="1350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70756</xdr:rowOff>
    </xdr:from>
    <xdr:ext cx="249299" cy="259045"/>
    <xdr:sp macro="" textlink="">
      <xdr:nvSpPr>
        <xdr:cNvPr id="755" name="諸支出金最小値テキスト">
          <a:extLst>
            <a:ext uri="{FF2B5EF4-FFF2-40B4-BE49-F238E27FC236}">
              <a16:creationId xmlns:a16="http://schemas.microsoft.com/office/drawing/2014/main" id="{00000000-0008-0000-0700-0000F3020000}"/>
            </a:ext>
          </a:extLst>
        </xdr:cNvPr>
        <xdr:cNvSpPr txBox="1"/>
      </xdr:nvSpPr>
      <xdr:spPr>
        <a:xfrm>
          <a:off x="22212300" y="6757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12590</xdr:rowOff>
    </xdr:from>
    <xdr:ext cx="534377" cy="259045"/>
    <xdr:sp macro="" textlink="">
      <xdr:nvSpPr>
        <xdr:cNvPr id="757" name="諸支出金最大値テキスト">
          <a:extLst>
            <a:ext uri="{FF2B5EF4-FFF2-40B4-BE49-F238E27FC236}">
              <a16:creationId xmlns:a16="http://schemas.microsoft.com/office/drawing/2014/main" id="{00000000-0008-0000-0700-0000F5020000}"/>
            </a:ext>
          </a:extLst>
        </xdr:cNvPr>
        <xdr:cNvSpPr txBox="1"/>
      </xdr:nvSpPr>
      <xdr:spPr>
        <a:xfrm>
          <a:off x="22212300" y="515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65913</xdr:rowOff>
    </xdr:from>
    <xdr:to>
      <xdr:col>116</xdr:col>
      <xdr:colOff>152400</xdr:colOff>
      <xdr:row>31</xdr:row>
      <xdr:rowOff>65913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2072600" y="538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159656</xdr:rowOff>
    </xdr:from>
    <xdr:ext cx="378565" cy="259045"/>
    <xdr:sp macro="" textlink="">
      <xdr:nvSpPr>
        <xdr:cNvPr id="760" name="諸支出金平均値テキスト">
          <a:extLst>
            <a:ext uri="{FF2B5EF4-FFF2-40B4-BE49-F238E27FC236}">
              <a16:creationId xmlns:a16="http://schemas.microsoft.com/office/drawing/2014/main" id="{00000000-0008-0000-0700-0000F8020000}"/>
            </a:ext>
          </a:extLst>
        </xdr:cNvPr>
        <xdr:cNvSpPr txBox="1"/>
      </xdr:nvSpPr>
      <xdr:spPr>
        <a:xfrm>
          <a:off x="22212300" y="65033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136779</xdr:rowOff>
    </xdr:from>
    <xdr:to>
      <xdr:col>116</xdr:col>
      <xdr:colOff>114300</xdr:colOff>
      <xdr:row>39</xdr:row>
      <xdr:rowOff>66929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2110700" y="665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153670</xdr:rowOff>
    </xdr:from>
    <xdr:to>
      <xdr:col>112</xdr:col>
      <xdr:colOff>38100</xdr:colOff>
      <xdr:row>39</xdr:row>
      <xdr:rowOff>83820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100347</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66333" y="6443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159512</xdr:rowOff>
    </xdr:from>
    <xdr:to>
      <xdr:col>107</xdr:col>
      <xdr:colOff>101600</xdr:colOff>
      <xdr:row>39</xdr:row>
      <xdr:rowOff>89662</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0383500" y="667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106189</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77333" y="6449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158750</xdr:rowOff>
    </xdr:from>
    <xdr:to>
      <xdr:col>102</xdr:col>
      <xdr:colOff>165100</xdr:colOff>
      <xdr:row>39</xdr:row>
      <xdr:rowOff>88900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105427</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88333" y="6449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156337</xdr:rowOff>
    </xdr:from>
    <xdr:to>
      <xdr:col>98</xdr:col>
      <xdr:colOff>38100</xdr:colOff>
      <xdr:row>39</xdr:row>
      <xdr:rowOff>86487</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18605500" y="667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103014</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99333" y="6446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115206</xdr:rowOff>
    </xdr:from>
    <xdr:ext cx="249299" cy="259045"/>
    <xdr:sp macro="" textlink="">
      <xdr:nvSpPr>
        <xdr:cNvPr id="779" name="諸支出金該当値テキスト">
          <a:extLst>
            <a:ext uri="{FF2B5EF4-FFF2-40B4-BE49-F238E27FC236}">
              <a16:creationId xmlns:a16="http://schemas.microsoft.com/office/drawing/2014/main" id="{00000000-0008-0000-0700-00000B030000}"/>
            </a:ext>
          </a:extLst>
        </xdr:cNvPr>
        <xdr:cNvSpPr txBox="1"/>
      </xdr:nvSpPr>
      <xdr:spPr>
        <a:xfrm>
          <a:off x="22212300" y="66303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は山間部に位置し、古くから農林業振興施策を積極的に行っていることから、農林水産業費が全国・県・類似団体平均と比較して高い水準にある。また、小口融資制度や経営安定資金事業の実施や、当市の基幹産業である観光業振興施策を積極的に行っていることから商工費も高い水準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年度はし尿処理施設の基幹的設備の改良事業を実施したことで衛生費が、新子育て支援施設の整備や医療費助成を高校生まで拡大したことにより民生費が、それぞれ前年度から大きく増加している。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年度から財政調整基金の中長期的な見通しのもと計画的な取り崩しをしているが、令和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年度は取り崩し額を歳計剰余金の積み立てが上回り、基金残高は増となった。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し尿処理施設の基幹的設備の改良事業や新子育て支援施設の整備等の大型事業を実施したことにより、実質単年度収支は赤字となっているが、財政調整基金の取り崩しにより実質収支額は黒字となっている。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対象となる一般会計、特別会計、公営企業会計の実質収支は資金剰余金が生じているため、連結実質赤字比率はない。</a:t>
          </a:r>
        </a:p>
        <a:p>
          <a:r>
            <a:rPr kumimoji="1" lang="ja-JP" altLang="en-US" sz="1400">
              <a:latin typeface="ＭＳ ゴシック" pitchFamily="49" charset="-128"/>
              <a:ea typeface="ＭＳ ゴシック" pitchFamily="49" charset="-128"/>
            </a:rPr>
            <a:t>　今後も各会計において健全な財政運営に努めていくとともに、公営企業会計においては、料金の適正化などにより独立採算制がとれるよう勧めていく。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過去４年と比較して同様の水準で推移しており、類似団体と比較して高い状況にある。</a:t>
          </a:r>
        </a:p>
        <a:p>
          <a:r>
            <a:rPr kumimoji="1" lang="ja-JP" altLang="en-US" sz="1400">
              <a:latin typeface="ＭＳ ゴシック" pitchFamily="49" charset="-128"/>
              <a:ea typeface="ＭＳ ゴシック" pitchFamily="49" charset="-128"/>
            </a:rPr>
            <a:t>　今後も大型事業の実施が予定されており、引き続き有利な起債の活用とあわせて事業の選択と集中を図り、実質公債費比率の上昇を抑制する。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改善の要因は、公営企業債残高の減に伴う公営企業債等繰入見込額の減や償還に充当可能な基金が増等が挙げられる。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将来負担比率における早期健全化基準は</a:t>
          </a:r>
          <a:r>
            <a:rPr kumimoji="1" lang="en-US" altLang="ja-JP" sz="1400">
              <a:latin typeface="ＭＳ ゴシック" pitchFamily="49" charset="-128"/>
              <a:ea typeface="ＭＳ ゴシック" pitchFamily="49" charset="-128"/>
            </a:rPr>
            <a:t>350.0</a:t>
          </a:r>
          <a:r>
            <a:rPr kumimoji="1" lang="ja-JP" altLang="en-US" sz="1400">
              <a:latin typeface="ＭＳ ゴシック" pitchFamily="49" charset="-128"/>
              <a:ea typeface="ＭＳ ゴシック" pitchFamily="49" charset="-128"/>
            </a:rPr>
            <a:t>％で、基準を超えていないことから、現時点において将来への財政圧迫の度合いは高いものではない。</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岐阜県下呂市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財政調整基金の計画的な取り崩しや大型事業に伴う公共事業基金の活用を行う。また、将来を見据えて必要な基金の積み立てを行う。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ふるさと応援基金：ふるさと寄附金を積立し、事業の財源として活用する。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年度から頻発している豪雨災害を教訓に、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億円を目標に積立を行う。（予算編成時に積立可能額を計上）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子育て応援基金：下呂市内の中学生学校給食費の負担軽減の財源とする。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地域振興基金：合併特例債を活用し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公共事業基金：今後の公共施設の改修や整備等に備えるため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億円と今年度事業に充当した過年度ふるさと寄附金分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億円の差額による増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億円を上限とし、まちづくり・地域振興事業の財源として活用予定。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災害対策基金：頻発する災害に対応するため基金積立を行う。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年度から財政調整基金の中長期的な見通しのもと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取り崩しを行いつつも歳計余剰金については積極的に積み立てたことにより増となっている。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計画的な取り崩しを予定しており、不測の支出に備えるべき残高を維持しながら、過度の積み立てとならないよう有効活用していく。また、取り崩し額を活用する期間に事務事業の見直しを進め、身の丈に合った歳出規模となるよう改善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利息の積み立てによる増。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財政シミュレーションにより地方債の償還計画をたてており、償還のピークは令和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万円で、以降は令和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億弱に達する見込みである。今後も基幹的な公共施設の改修等や政策的事業に多額の一般財源が見込まれるため、償還額が多額となる年度に活用できよるよう備える。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26512445</v>
      </c>
      <c r="BO4" s="358"/>
      <c r="BP4" s="358"/>
      <c r="BQ4" s="358"/>
      <c r="BR4" s="358"/>
      <c r="BS4" s="358"/>
      <c r="BT4" s="358"/>
      <c r="BU4" s="359"/>
      <c r="BV4" s="357">
        <v>27899046</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7.6</v>
      </c>
      <c r="CU4" s="364"/>
      <c r="CV4" s="364"/>
      <c r="CW4" s="364"/>
      <c r="CX4" s="364"/>
      <c r="CY4" s="364"/>
      <c r="CZ4" s="364"/>
      <c r="DA4" s="365"/>
      <c r="DB4" s="363">
        <v>10</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25287434</v>
      </c>
      <c r="BO5" s="395"/>
      <c r="BP5" s="395"/>
      <c r="BQ5" s="395"/>
      <c r="BR5" s="395"/>
      <c r="BS5" s="395"/>
      <c r="BT5" s="395"/>
      <c r="BU5" s="396"/>
      <c r="BV5" s="394">
        <v>25993985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93.1</v>
      </c>
      <c r="CU5" s="392"/>
      <c r="CV5" s="392"/>
      <c r="CW5" s="392"/>
      <c r="CX5" s="392"/>
      <c r="CY5" s="392"/>
      <c r="CZ5" s="392"/>
      <c r="DA5" s="393"/>
      <c r="DB5" s="391">
        <v>88.8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1225011</v>
      </c>
      <c r="BO6" s="395"/>
      <c r="BP6" s="395"/>
      <c r="BQ6" s="395"/>
      <c r="BR6" s="395"/>
      <c r="BS6" s="395"/>
      <c r="BT6" s="395"/>
      <c r="BU6" s="396"/>
      <c r="BV6" s="394">
        <v>1905061</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93.1</v>
      </c>
      <c r="CU6" s="432"/>
      <c r="CV6" s="432"/>
      <c r="CW6" s="432"/>
      <c r="CX6" s="432"/>
      <c r="CY6" s="432"/>
      <c r="CZ6" s="432"/>
      <c r="DA6" s="433"/>
      <c r="DB6" s="431">
        <v>89.8</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192033</v>
      </c>
      <c r="BO7" s="395"/>
      <c r="BP7" s="395"/>
      <c r="BQ7" s="395"/>
      <c r="BR7" s="395"/>
      <c r="BS7" s="395"/>
      <c r="BT7" s="395"/>
      <c r="BU7" s="396"/>
      <c r="BV7" s="394">
        <v>527341</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13653569</v>
      </c>
      <c r="CU7" s="395"/>
      <c r="CV7" s="395"/>
      <c r="CW7" s="395"/>
      <c r="CX7" s="395"/>
      <c r="CY7" s="395"/>
      <c r="CZ7" s="395"/>
      <c r="DA7" s="396"/>
      <c r="DB7" s="394">
        <v>13775969</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1032978</v>
      </c>
      <c r="BO8" s="395"/>
      <c r="BP8" s="395"/>
      <c r="BQ8" s="395"/>
      <c r="BR8" s="395"/>
      <c r="BS8" s="395"/>
      <c r="BT8" s="395"/>
      <c r="BU8" s="396"/>
      <c r="BV8" s="394">
        <v>1377720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0.33</v>
      </c>
      <c r="CU8" s="435"/>
      <c r="CV8" s="435"/>
      <c r="CW8" s="435"/>
      <c r="CX8" s="435"/>
      <c r="CY8" s="435"/>
      <c r="CZ8" s="435"/>
      <c r="DA8" s="436"/>
      <c r="DB8" s="434">
        <v>0.33</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30428</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110</v>
      </c>
      <c r="AV9" s="427"/>
      <c r="AW9" s="427"/>
      <c r="AX9" s="427"/>
      <c r="AY9" s="428" t="s">
        <v>111</v>
      </c>
      <c r="AZ9" s="429"/>
      <c r="BA9" s="429"/>
      <c r="BB9" s="429"/>
      <c r="BC9" s="429"/>
      <c r="BD9" s="429"/>
      <c r="BE9" s="429"/>
      <c r="BF9" s="429"/>
      <c r="BG9" s="429"/>
      <c r="BH9" s="429"/>
      <c r="BI9" s="429"/>
      <c r="BJ9" s="429"/>
      <c r="BK9" s="429"/>
      <c r="BL9" s="429"/>
      <c r="BM9" s="430"/>
      <c r="BN9" s="394">
        <v>-344742</v>
      </c>
      <c r="BO9" s="395"/>
      <c r="BP9" s="395"/>
      <c r="BQ9" s="395"/>
      <c r="BR9" s="395"/>
      <c r="BS9" s="395"/>
      <c r="BT9" s="395"/>
      <c r="BU9" s="396"/>
      <c r="BV9" s="394">
        <v>97978</v>
      </c>
      <c r="BW9" s="395"/>
      <c r="BX9" s="395"/>
      <c r="BY9" s="395"/>
      <c r="BZ9" s="395"/>
      <c r="CA9" s="395"/>
      <c r="CB9" s="395"/>
      <c r="CC9" s="396"/>
      <c r="CD9" s="397" t="s">
        <v>112</v>
      </c>
      <c r="CE9" s="398"/>
      <c r="CF9" s="398"/>
      <c r="CG9" s="398"/>
      <c r="CH9" s="398"/>
      <c r="CI9" s="398"/>
      <c r="CJ9" s="398"/>
      <c r="CK9" s="398"/>
      <c r="CL9" s="398"/>
      <c r="CM9" s="398"/>
      <c r="CN9" s="398"/>
      <c r="CO9" s="398"/>
      <c r="CP9" s="398"/>
      <c r="CQ9" s="398"/>
      <c r="CR9" s="398"/>
      <c r="CS9" s="399"/>
      <c r="CT9" s="391">
        <v>13.7</v>
      </c>
      <c r="CU9" s="392"/>
      <c r="CV9" s="392"/>
      <c r="CW9" s="392"/>
      <c r="CX9" s="392"/>
      <c r="CY9" s="392"/>
      <c r="CZ9" s="392"/>
      <c r="DA9" s="393"/>
      <c r="DB9" s="391">
        <v>13.6</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113</v>
      </c>
      <c r="M10" s="424"/>
      <c r="N10" s="424"/>
      <c r="O10" s="424"/>
      <c r="P10" s="424"/>
      <c r="Q10" s="425"/>
      <c r="R10" s="445">
        <v>33585</v>
      </c>
      <c r="S10" s="446"/>
      <c r="T10" s="446"/>
      <c r="U10" s="446"/>
      <c r="V10" s="447"/>
      <c r="W10" s="382"/>
      <c r="X10" s="383"/>
      <c r="Y10" s="383"/>
      <c r="Z10" s="383"/>
      <c r="AA10" s="383"/>
      <c r="AB10" s="383"/>
      <c r="AC10" s="383"/>
      <c r="AD10" s="383"/>
      <c r="AE10" s="383"/>
      <c r="AF10" s="383"/>
      <c r="AG10" s="383"/>
      <c r="AH10" s="383"/>
      <c r="AI10" s="383"/>
      <c r="AJ10" s="383"/>
      <c r="AK10" s="383"/>
      <c r="AL10" s="386"/>
      <c r="AM10" s="423" t="s">
        <v>114</v>
      </c>
      <c r="AN10" s="424"/>
      <c r="AO10" s="424"/>
      <c r="AP10" s="424"/>
      <c r="AQ10" s="424"/>
      <c r="AR10" s="424"/>
      <c r="AS10" s="424"/>
      <c r="AT10" s="425"/>
      <c r="AU10" s="426" t="s">
        <v>110</v>
      </c>
      <c r="AV10" s="427"/>
      <c r="AW10" s="427"/>
      <c r="AX10" s="427"/>
      <c r="AY10" s="428" t="s">
        <v>115</v>
      </c>
      <c r="AZ10" s="429"/>
      <c r="BA10" s="429"/>
      <c r="BB10" s="429"/>
      <c r="BC10" s="429"/>
      <c r="BD10" s="429"/>
      <c r="BE10" s="429"/>
      <c r="BF10" s="429"/>
      <c r="BG10" s="429"/>
      <c r="BH10" s="429"/>
      <c r="BI10" s="429"/>
      <c r="BJ10" s="429"/>
      <c r="BK10" s="429"/>
      <c r="BL10" s="429"/>
      <c r="BM10" s="430"/>
      <c r="BN10" s="394">
        <v>870611</v>
      </c>
      <c r="BO10" s="395"/>
      <c r="BP10" s="395"/>
      <c r="BQ10" s="395"/>
      <c r="BR10" s="395"/>
      <c r="BS10" s="395"/>
      <c r="BT10" s="395"/>
      <c r="BU10" s="396"/>
      <c r="BV10" s="394">
        <v>815069</v>
      </c>
      <c r="BW10" s="395"/>
      <c r="BX10" s="395"/>
      <c r="BY10" s="395"/>
      <c r="BZ10" s="395"/>
      <c r="CA10" s="395"/>
      <c r="CB10" s="395"/>
      <c r="CC10" s="396"/>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110</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29495</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642000</v>
      </c>
      <c r="BO12" s="395"/>
      <c r="BP12" s="395"/>
      <c r="BQ12" s="395"/>
      <c r="BR12" s="395"/>
      <c r="BS12" s="395"/>
      <c r="BT12" s="395"/>
      <c r="BU12" s="396"/>
      <c r="BV12" s="394">
        <v>1037000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130</v>
      </c>
      <c r="N13" s="486"/>
      <c r="O13" s="486"/>
      <c r="P13" s="486"/>
      <c r="Q13" s="487"/>
      <c r="R13" s="478">
        <v>28730</v>
      </c>
      <c r="S13" s="479"/>
      <c r="T13" s="479"/>
      <c r="U13" s="479"/>
      <c r="V13" s="480"/>
      <c r="W13" s="410" t="s">
        <v>131</v>
      </c>
      <c r="X13" s="411"/>
      <c r="Y13" s="411"/>
      <c r="Z13" s="411"/>
      <c r="AA13" s="411"/>
      <c r="AB13" s="401"/>
      <c r="AC13" s="445">
        <v>809</v>
      </c>
      <c r="AD13" s="446"/>
      <c r="AE13" s="446"/>
      <c r="AF13" s="446"/>
      <c r="AG13" s="488"/>
      <c r="AH13" s="445">
        <v>893</v>
      </c>
      <c r="AI13" s="446"/>
      <c r="AJ13" s="446"/>
      <c r="AK13" s="446"/>
      <c r="AL13" s="447"/>
      <c r="AM13" s="423" t="s">
        <v>132</v>
      </c>
      <c r="AN13" s="424"/>
      <c r="AO13" s="424"/>
      <c r="AP13" s="424"/>
      <c r="AQ13" s="424"/>
      <c r="AR13" s="424"/>
      <c r="AS13" s="424"/>
      <c r="AT13" s="425"/>
      <c r="AU13" s="426" t="s">
        <v>110</v>
      </c>
      <c r="AV13" s="427"/>
      <c r="AW13" s="427"/>
      <c r="AX13" s="427"/>
      <c r="AY13" s="428" t="s">
        <v>133</v>
      </c>
      <c r="AZ13" s="429"/>
      <c r="BA13" s="429"/>
      <c r="BB13" s="429"/>
      <c r="BC13" s="429"/>
      <c r="BD13" s="429"/>
      <c r="BE13" s="429"/>
      <c r="BF13" s="429"/>
      <c r="BG13" s="429"/>
      <c r="BH13" s="429"/>
      <c r="BI13" s="429"/>
      <c r="BJ13" s="429"/>
      <c r="BK13" s="429"/>
      <c r="BL13" s="429"/>
      <c r="BM13" s="430"/>
      <c r="BN13" s="394">
        <v>-116131</v>
      </c>
      <c r="BO13" s="395"/>
      <c r="BP13" s="395"/>
      <c r="BQ13" s="395"/>
      <c r="BR13" s="395"/>
      <c r="BS13" s="395"/>
      <c r="BT13" s="395"/>
      <c r="BU13" s="396"/>
      <c r="BV13" s="394">
        <v>-123953</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11</v>
      </c>
      <c r="CU13" s="392"/>
      <c r="CV13" s="392"/>
      <c r="CW13" s="392"/>
      <c r="CX13" s="392"/>
      <c r="CY13" s="392"/>
      <c r="CZ13" s="392"/>
      <c r="DA13" s="393"/>
      <c r="DB13" s="391">
        <v>11.6</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30118</v>
      </c>
      <c r="S14" s="479"/>
      <c r="T14" s="479"/>
      <c r="U14" s="479"/>
      <c r="V14" s="480"/>
      <c r="W14" s="384"/>
      <c r="X14" s="385"/>
      <c r="Y14" s="385"/>
      <c r="Z14" s="385"/>
      <c r="AA14" s="385"/>
      <c r="AB14" s="374"/>
      <c r="AC14" s="481">
        <v>5.2</v>
      </c>
      <c r="AD14" s="482"/>
      <c r="AE14" s="482"/>
      <c r="AF14" s="482"/>
      <c r="AG14" s="483"/>
      <c r="AH14" s="481">
        <v>5.3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v>1.9</v>
      </c>
      <c r="CU14" s="493"/>
      <c r="CV14" s="493"/>
      <c r="CW14" s="493"/>
      <c r="CX14" s="493"/>
      <c r="CY14" s="493"/>
      <c r="CZ14" s="493"/>
      <c r="DA14" s="494"/>
      <c r="DB14" s="492">
        <v>9.8000000000000007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130</v>
      </c>
      <c r="N15" s="486"/>
      <c r="O15" s="486"/>
      <c r="P15" s="486"/>
      <c r="Q15" s="487"/>
      <c r="R15" s="478">
        <v>29482</v>
      </c>
      <c r="S15" s="479"/>
      <c r="T15" s="479"/>
      <c r="U15" s="479"/>
      <c r="V15" s="480"/>
      <c r="W15" s="410" t="s">
        <v>137</v>
      </c>
      <c r="X15" s="411"/>
      <c r="Y15" s="411"/>
      <c r="Z15" s="411"/>
      <c r="AA15" s="411"/>
      <c r="AB15" s="401"/>
      <c r="AC15" s="445">
        <v>4488</v>
      </c>
      <c r="AD15" s="446"/>
      <c r="AE15" s="446"/>
      <c r="AF15" s="446"/>
      <c r="AG15" s="488"/>
      <c r="AH15" s="445">
        <v>4938</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4278203</v>
      </c>
      <c r="BO15" s="358"/>
      <c r="BP15" s="358"/>
      <c r="BQ15" s="358"/>
      <c r="BR15" s="358"/>
      <c r="BS15" s="358"/>
      <c r="BT15" s="358"/>
      <c r="BU15" s="359"/>
      <c r="BV15" s="357">
        <v>4153842</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29</v>
      </c>
      <c r="AD16" s="482"/>
      <c r="AE16" s="482"/>
      <c r="AF16" s="482"/>
      <c r="AG16" s="483"/>
      <c r="AH16" s="481">
        <v>29.1</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12525392</v>
      </c>
      <c r="BO16" s="395"/>
      <c r="BP16" s="395"/>
      <c r="BQ16" s="395"/>
      <c r="BR16" s="395"/>
      <c r="BS16" s="395"/>
      <c r="BT16" s="395"/>
      <c r="BU16" s="396"/>
      <c r="BV16" s="394">
        <v>12591986</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10154</v>
      </c>
      <c r="AD17" s="446"/>
      <c r="AE17" s="446"/>
      <c r="AF17" s="446"/>
      <c r="AG17" s="488"/>
      <c r="AH17" s="445">
        <v>11145</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5338104</v>
      </c>
      <c r="BO17" s="395"/>
      <c r="BP17" s="395"/>
      <c r="BQ17" s="395"/>
      <c r="BR17" s="395"/>
      <c r="BS17" s="395"/>
      <c r="BT17" s="395"/>
      <c r="BU17" s="396"/>
      <c r="BV17" s="394">
        <v>5181969</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6" t="s">
        <v>147</v>
      </c>
      <c r="C18" s="437"/>
      <c r="D18" s="437"/>
      <c r="E18" s="517"/>
      <c r="F18" s="517"/>
      <c r="G18" s="517"/>
      <c r="H18" s="517"/>
      <c r="I18" s="517"/>
      <c r="J18" s="517"/>
      <c r="K18" s="517"/>
      <c r="L18" s="518">
        <v>851.21</v>
      </c>
      <c r="M18" s="518"/>
      <c r="N18" s="518"/>
      <c r="O18" s="518"/>
      <c r="P18" s="518"/>
      <c r="Q18" s="518"/>
      <c r="R18" s="519"/>
      <c r="S18" s="519"/>
      <c r="T18" s="519"/>
      <c r="U18" s="519"/>
      <c r="V18" s="520"/>
      <c r="W18" s="412"/>
      <c r="X18" s="413"/>
      <c r="Y18" s="413"/>
      <c r="Z18" s="413"/>
      <c r="AA18" s="413"/>
      <c r="AB18" s="404"/>
      <c r="AC18" s="521">
        <v>65.7</v>
      </c>
      <c r="AD18" s="522"/>
      <c r="AE18" s="522"/>
      <c r="AF18" s="522"/>
      <c r="AG18" s="523"/>
      <c r="AH18" s="521">
        <v>65.7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13114820</v>
      </c>
      <c r="BO18" s="395"/>
      <c r="BP18" s="395"/>
      <c r="BQ18" s="395"/>
      <c r="BR18" s="395"/>
      <c r="BS18" s="395"/>
      <c r="BT18" s="395"/>
      <c r="BU18" s="396"/>
      <c r="BV18" s="394">
        <v>12788685</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6" t="s">
        <v>149</v>
      </c>
      <c r="C19" s="437"/>
      <c r="D19" s="437"/>
      <c r="E19" s="517"/>
      <c r="F19" s="517"/>
      <c r="G19" s="517"/>
      <c r="H19" s="517"/>
      <c r="I19" s="517"/>
      <c r="J19" s="517"/>
      <c r="K19" s="517"/>
      <c r="L19" s="525">
        <v>36</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18049603</v>
      </c>
      <c r="BO19" s="395"/>
      <c r="BP19" s="395"/>
      <c r="BQ19" s="395"/>
      <c r="BR19" s="395"/>
      <c r="BS19" s="395"/>
      <c r="BT19" s="395"/>
      <c r="BU19" s="396"/>
      <c r="BV19" s="394">
        <v>18892480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6" t="s">
        <v>151</v>
      </c>
      <c r="C20" s="437"/>
      <c r="D20" s="437"/>
      <c r="E20" s="517"/>
      <c r="F20" s="517"/>
      <c r="G20" s="517"/>
      <c r="H20" s="517"/>
      <c r="I20" s="517"/>
      <c r="J20" s="517"/>
      <c r="K20" s="517"/>
      <c r="L20" s="525">
        <v>11686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22026034</v>
      </c>
      <c r="BO22" s="358"/>
      <c r="BP22" s="358"/>
      <c r="BQ22" s="358"/>
      <c r="BR22" s="358"/>
      <c r="BS22" s="358"/>
      <c r="BT22" s="358"/>
      <c r="BU22" s="359"/>
      <c r="BV22" s="357">
        <v>22298517</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8362759</v>
      </c>
      <c r="BO23" s="395"/>
      <c r="BP23" s="395"/>
      <c r="BQ23" s="395"/>
      <c r="BR23" s="395"/>
      <c r="BS23" s="395"/>
      <c r="BT23" s="395"/>
      <c r="BU23" s="396"/>
      <c r="BV23" s="394">
        <v>8452408</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8500</v>
      </c>
      <c r="R24" s="446"/>
      <c r="S24" s="446"/>
      <c r="T24" s="446"/>
      <c r="U24" s="446"/>
      <c r="V24" s="488"/>
      <c r="W24" s="540"/>
      <c r="X24" s="541"/>
      <c r="Y24" s="542"/>
      <c r="Z24" s="444" t="s">
        <v>162</v>
      </c>
      <c r="AA24" s="424"/>
      <c r="AB24" s="424"/>
      <c r="AC24" s="424"/>
      <c r="AD24" s="424"/>
      <c r="AE24" s="424"/>
      <c r="AF24" s="424"/>
      <c r="AG24" s="425"/>
      <c r="AH24" s="445">
        <v>461</v>
      </c>
      <c r="AI24" s="446"/>
      <c r="AJ24" s="446"/>
      <c r="AK24" s="446"/>
      <c r="AL24" s="488"/>
      <c r="AM24" s="445">
        <v>1387149</v>
      </c>
      <c r="AN24" s="446"/>
      <c r="AO24" s="446"/>
      <c r="AP24" s="446"/>
      <c r="AQ24" s="446"/>
      <c r="AR24" s="488"/>
      <c r="AS24" s="445">
        <v>3009</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17027942</v>
      </c>
      <c r="BO24" s="395"/>
      <c r="BP24" s="395"/>
      <c r="BQ24" s="395"/>
      <c r="BR24" s="395"/>
      <c r="BS24" s="395"/>
      <c r="BT24" s="395"/>
      <c r="BU24" s="396"/>
      <c r="BV24" s="394">
        <v>16511875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7000</v>
      </c>
      <c r="R25" s="446"/>
      <c r="S25" s="446"/>
      <c r="T25" s="446"/>
      <c r="U25" s="446"/>
      <c r="V25" s="488"/>
      <c r="W25" s="540"/>
      <c r="X25" s="541"/>
      <c r="Y25" s="542"/>
      <c r="Z25" s="444" t="s">
        <v>165</v>
      </c>
      <c r="AA25" s="424"/>
      <c r="AB25" s="424"/>
      <c r="AC25" s="424"/>
      <c r="AD25" s="424"/>
      <c r="AE25" s="424"/>
      <c r="AF25" s="424"/>
      <c r="AG25" s="425"/>
      <c r="AH25" s="445">
        <v>89</v>
      </c>
      <c r="AI25" s="446"/>
      <c r="AJ25" s="446"/>
      <c r="AK25" s="446"/>
      <c r="AL25" s="488"/>
      <c r="AM25" s="445">
        <v>239321</v>
      </c>
      <c r="AN25" s="446"/>
      <c r="AO25" s="446"/>
      <c r="AP25" s="446"/>
      <c r="AQ25" s="446"/>
      <c r="AR25" s="488"/>
      <c r="AS25" s="445">
        <v>2689</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4226270</v>
      </c>
      <c r="BO25" s="358"/>
      <c r="BP25" s="358"/>
      <c r="BQ25" s="358"/>
      <c r="BR25" s="358"/>
      <c r="BS25" s="358"/>
      <c r="BT25" s="358"/>
      <c r="BU25" s="359"/>
      <c r="BV25" s="357">
        <v>3925471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6100</v>
      </c>
      <c r="R26" s="446"/>
      <c r="S26" s="446"/>
      <c r="T26" s="446"/>
      <c r="U26" s="446"/>
      <c r="V26" s="488"/>
      <c r="W26" s="540"/>
      <c r="X26" s="541"/>
      <c r="Y26" s="542"/>
      <c r="Z26" s="444" t="s">
        <v>168</v>
      </c>
      <c r="AA26" s="546"/>
      <c r="AB26" s="546"/>
      <c r="AC26" s="546"/>
      <c r="AD26" s="546"/>
      <c r="AE26" s="546"/>
      <c r="AF26" s="546"/>
      <c r="AG26" s="547"/>
      <c r="AH26" s="445">
        <v>36</v>
      </c>
      <c r="AI26" s="446"/>
      <c r="AJ26" s="446"/>
      <c r="AK26" s="446"/>
      <c r="AL26" s="488"/>
      <c r="AM26" s="445">
        <v>97812</v>
      </c>
      <c r="AN26" s="446"/>
      <c r="AO26" s="446"/>
      <c r="AP26" s="446"/>
      <c r="AQ26" s="446"/>
      <c r="AR26" s="488"/>
      <c r="AS26" s="445">
        <v>2717</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3700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3" t="s">
        <v>122</v>
      </c>
      <c r="BO27" s="514"/>
      <c r="BP27" s="514"/>
      <c r="BQ27" s="514"/>
      <c r="BR27" s="514"/>
      <c r="BS27" s="514"/>
      <c r="BT27" s="514"/>
      <c r="BU27" s="515"/>
      <c r="BV27" s="513" t="s">
        <v>122</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3000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4791244</v>
      </c>
      <c r="BO28" s="358"/>
      <c r="BP28" s="358"/>
      <c r="BQ28" s="358"/>
      <c r="BR28" s="358"/>
      <c r="BS28" s="358"/>
      <c r="BT28" s="358"/>
      <c r="BU28" s="359"/>
      <c r="BV28" s="357">
        <v>4562633</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12</v>
      </c>
      <c r="M29" s="446"/>
      <c r="N29" s="446"/>
      <c r="O29" s="446"/>
      <c r="P29" s="488"/>
      <c r="Q29" s="445">
        <v>2700</v>
      </c>
      <c r="R29" s="446"/>
      <c r="S29" s="446"/>
      <c r="T29" s="446"/>
      <c r="U29" s="446"/>
      <c r="V29" s="488"/>
      <c r="W29" s="543"/>
      <c r="X29" s="544"/>
      <c r="Y29" s="545"/>
      <c r="Z29" s="444" t="s">
        <v>177</v>
      </c>
      <c r="AA29" s="424"/>
      <c r="AB29" s="424"/>
      <c r="AC29" s="424"/>
      <c r="AD29" s="424"/>
      <c r="AE29" s="424"/>
      <c r="AF29" s="424"/>
      <c r="AG29" s="425"/>
      <c r="AH29" s="445">
        <v>461</v>
      </c>
      <c r="AI29" s="446"/>
      <c r="AJ29" s="446"/>
      <c r="AK29" s="446"/>
      <c r="AL29" s="488"/>
      <c r="AM29" s="445">
        <v>1387149</v>
      </c>
      <c r="AN29" s="446"/>
      <c r="AO29" s="446"/>
      <c r="AP29" s="446"/>
      <c r="AQ29" s="446"/>
      <c r="AR29" s="488"/>
      <c r="AS29" s="445">
        <v>3009</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851455</v>
      </c>
      <c r="BO29" s="395"/>
      <c r="BP29" s="395"/>
      <c r="BQ29" s="395"/>
      <c r="BR29" s="395"/>
      <c r="BS29" s="395"/>
      <c r="BT29" s="395"/>
      <c r="BU29" s="396"/>
      <c r="BV29" s="394">
        <v>850865</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1">
        <v>97.3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7510152</v>
      </c>
      <c r="BO30" s="514"/>
      <c r="BP30" s="514"/>
      <c r="BQ30" s="514"/>
      <c r="BR30" s="514"/>
      <c r="BS30" s="514"/>
      <c r="BT30" s="514"/>
      <c r="BU30" s="515"/>
      <c r="BV30" s="513">
        <v>5922752</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186</v>
      </c>
      <c r="D33" s="418"/>
      <c r="E33" s="383" t="s">
        <v>187</v>
      </c>
      <c r="F33" s="383"/>
      <c r="G33" s="383"/>
      <c r="H33" s="383"/>
      <c r="I33" s="383"/>
      <c r="J33" s="383"/>
      <c r="K33" s="383"/>
      <c r="L33" s="383"/>
      <c r="M33" s="383"/>
      <c r="N33" s="383"/>
      <c r="O33" s="383"/>
      <c r="P33" s="383"/>
      <c r="Q33" s="383"/>
      <c r="R33" s="383"/>
      <c r="S33" s="383"/>
      <c r="T33" s="179"/>
      <c r="U33" s="418" t="s">
        <v>186</v>
      </c>
      <c r="V33" s="418"/>
      <c r="W33" s="383" t="s">
        <v>187</v>
      </c>
      <c r="X33" s="383"/>
      <c r="Y33" s="383"/>
      <c r="Z33" s="383"/>
      <c r="AA33" s="383"/>
      <c r="AB33" s="383"/>
      <c r="AC33" s="383"/>
      <c r="AD33" s="383"/>
      <c r="AE33" s="383"/>
      <c r="AF33" s="383"/>
      <c r="AG33" s="383"/>
      <c r="AH33" s="383"/>
      <c r="AI33" s="383"/>
      <c r="AJ33" s="383"/>
      <c r="AK33" s="383"/>
      <c r="AL33" s="179"/>
      <c r="AM33" s="418" t="s">
        <v>186</v>
      </c>
      <c r="AN33" s="418"/>
      <c r="AO33" s="383" t="s">
        <v>187</v>
      </c>
      <c r="AP33" s="383"/>
      <c r="AQ33" s="383"/>
      <c r="AR33" s="383"/>
      <c r="AS33" s="383"/>
      <c r="AT33" s="383"/>
      <c r="AU33" s="383"/>
      <c r="AV33" s="383"/>
      <c r="AW33" s="383"/>
      <c r="AX33" s="383"/>
      <c r="AY33" s="383"/>
      <c r="AZ33" s="383"/>
      <c r="BA33" s="383"/>
      <c r="BB33" s="383"/>
      <c r="BC33" s="383"/>
      <c r="BD33" s="185"/>
      <c r="BE33" s="383" t="s">
        <v>188</v>
      </c>
      <c r="BF33" s="383"/>
      <c r="BG33" s="383" t="s">
        <v>189</v>
      </c>
      <c r="BH33" s="383"/>
      <c r="BI33" s="383"/>
      <c r="BJ33" s="383"/>
      <c r="BK33" s="383"/>
      <c r="BL33" s="383"/>
      <c r="BM33" s="383"/>
      <c r="BN33" s="383"/>
      <c r="BO33" s="383"/>
      <c r="BP33" s="383"/>
      <c r="BQ33" s="383"/>
      <c r="BR33" s="383"/>
      <c r="BS33" s="383"/>
      <c r="BT33" s="383"/>
      <c r="BU33" s="383"/>
      <c r="BV33" s="185"/>
      <c r="BW33" s="418" t="s">
        <v>188</v>
      </c>
      <c r="BX33" s="418"/>
      <c r="BY33" s="383" t="s">
        <v>190</v>
      </c>
      <c r="BZ33" s="383"/>
      <c r="CA33" s="383"/>
      <c r="CB33" s="383"/>
      <c r="CC33" s="383"/>
      <c r="CD33" s="383"/>
      <c r="CE33" s="383"/>
      <c r="CF33" s="383"/>
      <c r="CG33" s="383"/>
      <c r="CH33" s="383"/>
      <c r="CI33" s="383"/>
      <c r="CJ33" s="383"/>
      <c r="CK33" s="383"/>
      <c r="CL33" s="383"/>
      <c r="CM33" s="383"/>
      <c r="CN33" s="179"/>
      <c r="CO33" s="418" t="s">
        <v>186</v>
      </c>
      <c r="CP33" s="418"/>
      <c r="CQ33" s="383" t="s">
        <v>191</v>
      </c>
      <c r="CR33" s="383"/>
      <c r="CS33" s="383"/>
      <c r="CT33" s="383"/>
      <c r="CU33" s="383"/>
      <c r="CV33" s="383"/>
      <c r="CW33" s="383"/>
      <c r="CX33" s="383"/>
      <c r="CY33" s="383"/>
      <c r="CZ33" s="383"/>
      <c r="DA33" s="383"/>
      <c r="DB33" s="383"/>
      <c r="DC33" s="383"/>
      <c r="DD33" s="383"/>
      <c r="DE33" s="383"/>
      <c r="DF33" s="179"/>
      <c r="DG33" s="583" t="s">
        <v>192</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国民健康保険事業特別会計（事業勘定）</v>
      </c>
      <c r="X34" s="585"/>
      <c r="Y34" s="585"/>
      <c r="Z34" s="585"/>
      <c r="AA34" s="585"/>
      <c r="AB34" s="585"/>
      <c r="AC34" s="585"/>
      <c r="AD34" s="585"/>
      <c r="AE34" s="585"/>
      <c r="AF34" s="585"/>
      <c r="AG34" s="585"/>
      <c r="AH34" s="585"/>
      <c r="AI34" s="585"/>
      <c r="AJ34" s="585"/>
      <c r="AK34" s="585"/>
      <c r="AL34" s="175"/>
      <c r="AM34" s="584">
        <f>IF(AO34="","",MAX(C34:D43,U34:V43)+1)</f>
        <v>8</v>
      </c>
      <c r="AN34" s="584"/>
      <c r="AO34" s="585" t="str">
        <f>IF('各会計、関係団体の財政状況及び健全化判断比率'!B33="","",'各会計、関係団体の財政状況及び健全化判断比率'!B33)</f>
        <v>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12</v>
      </c>
      <c r="BX34" s="584"/>
      <c r="BY34" s="585" t="str">
        <f>IF('各会計、関係団体の財政状況及び健全化判断比率'!B68="","",'各会計、関係団体の財政状況及び健全化判断比率'!B68)</f>
        <v>岐阜県市町村会館組合</v>
      </c>
      <c r="BZ34" s="585"/>
      <c r="CA34" s="585"/>
      <c r="CB34" s="585"/>
      <c r="CC34" s="585"/>
      <c r="CD34" s="585"/>
      <c r="CE34" s="585"/>
      <c r="CF34" s="585"/>
      <c r="CG34" s="585"/>
      <c r="CH34" s="585"/>
      <c r="CI34" s="585"/>
      <c r="CJ34" s="585"/>
      <c r="CK34" s="585"/>
      <c r="CL34" s="585"/>
      <c r="CM34" s="585"/>
      <c r="CN34" s="175"/>
      <c r="CO34" s="584">
        <f>IF(CQ34="","",MAX(C34:D43,U34:V43,AM34:AN43,BE34:BF43,BW34:BX43)+1)</f>
        <v>16</v>
      </c>
      <c r="CP34" s="584"/>
      <c r="CQ34" s="585" t="str">
        <f>IF('各会計、関係団体の財政状況及び健全化判断比率'!BS7="","",'各会計、関係団体の財政状況及び健全化判断比率'!BS7)</f>
        <v>ホリスティック南飛騨</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学校給食費特別会計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f t="shared" ref="AM35:AM43" si="0">IF(AO35="","",AM34+1)</f>
        <v>9</v>
      </c>
      <c r="AN35" s="584"/>
      <c r="AO35" s="585" t="str">
        <f>IF('各会計、関係団体の財政状況及び健全化判断比率'!B34="","",'各会計、関係団体の財政状況及び健全化判断比率'!B34)</f>
        <v>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13</v>
      </c>
      <c r="BX35" s="584"/>
      <c r="BY35" s="585" t="str">
        <f>IF('各会計、関係団体の財政状況及び健全化判断比率'!B69="","",'各会計、関係団体の財政状況及び健全化判断比率'!B69)</f>
        <v>岐阜県市町村職員退職手当組合</v>
      </c>
      <c r="BZ35" s="585"/>
      <c r="CA35" s="585"/>
      <c r="CB35" s="585"/>
      <c r="CC35" s="585"/>
      <c r="CD35" s="585"/>
      <c r="CE35" s="585"/>
      <c r="CF35" s="585"/>
      <c r="CG35" s="585"/>
      <c r="CH35" s="585"/>
      <c r="CI35" s="585"/>
      <c r="CJ35" s="585"/>
      <c r="CK35" s="585"/>
      <c r="CL35" s="585"/>
      <c r="CM35" s="585"/>
      <c r="CN35" s="175"/>
      <c r="CO35" s="584">
        <f t="shared" ref="CO35:CO43" si="3">IF(CQ35="","",CO34+1)</f>
        <v>17</v>
      </c>
      <c r="CP35" s="584"/>
      <c r="CQ35" s="585" t="str">
        <f>IF('各会計、関係団体の財政状況及び健全化判断比率'!BS8="","",'各会計、関係団体の財政状況及び健全化判断比率'!BS8)</f>
        <v>飛騨小坂観光</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介護保険特別会計（介護サービス事業勘定）</v>
      </c>
      <c r="X36" s="585"/>
      <c r="Y36" s="585"/>
      <c r="Z36" s="585"/>
      <c r="AA36" s="585"/>
      <c r="AB36" s="585"/>
      <c r="AC36" s="585"/>
      <c r="AD36" s="585"/>
      <c r="AE36" s="585"/>
      <c r="AF36" s="585"/>
      <c r="AG36" s="585"/>
      <c r="AH36" s="585"/>
      <c r="AI36" s="585"/>
      <c r="AJ36" s="585"/>
      <c r="AK36" s="585"/>
      <c r="AL36" s="175"/>
      <c r="AM36" s="584">
        <f t="shared" si="0"/>
        <v>10</v>
      </c>
      <c r="AN36" s="584"/>
      <c r="AO36" s="585" t="str">
        <f>IF('各会計、関係団体の財政状況及び健全化判断比率'!B35="","",'各会計、関係団体の財政状況及び健全化判断比率'!B35)</f>
        <v>下呂温泉合掌村事業会計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14</v>
      </c>
      <c r="BX36" s="584"/>
      <c r="BY36" s="585" t="str">
        <f>IF('各会計、関係団体の財政状況及び健全化判断比率'!B70="","",'各会計、関係団体の財政状況及び健全化判断比率'!B70)</f>
        <v>後期高齢者医療連合(一般会計分)</v>
      </c>
      <c r="BZ36" s="585"/>
      <c r="CA36" s="585"/>
      <c r="CB36" s="585"/>
      <c r="CC36" s="585"/>
      <c r="CD36" s="585"/>
      <c r="CE36" s="585"/>
      <c r="CF36" s="585"/>
      <c r="CG36" s="585"/>
      <c r="CH36" s="585"/>
      <c r="CI36" s="585"/>
      <c r="CJ36" s="585"/>
      <c r="CK36" s="585"/>
      <c r="CL36" s="585"/>
      <c r="CM36" s="585"/>
      <c r="CN36" s="175"/>
      <c r="CO36" s="584">
        <f t="shared" si="3"/>
        <v>18</v>
      </c>
      <c r="CP36" s="584"/>
      <c r="CQ36" s="585" t="str">
        <f>IF('各会計、関係団体の財政状況及び健全化判断比率'!BS9="","",'各会計、関係団体の財政状況及び健全化判断比率'!BS9)</f>
        <v>下呂ふるさと文化財団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6</v>
      </c>
      <c r="V37" s="584"/>
      <c r="W37" s="585" t="str">
        <f>IF('各会計、関係団体の財政状況及び健全化判断比率'!B31="","",'各会計、関係団体の財政状況及び健全化判断比率'!B31)</f>
        <v>介護保険特別会計（保険事業勘定）</v>
      </c>
      <c r="X37" s="585"/>
      <c r="Y37" s="585"/>
      <c r="Z37" s="585"/>
      <c r="AA37" s="585"/>
      <c r="AB37" s="585"/>
      <c r="AC37" s="585"/>
      <c r="AD37" s="585"/>
      <c r="AE37" s="585"/>
      <c r="AF37" s="585"/>
      <c r="AG37" s="585"/>
      <c r="AH37" s="585"/>
      <c r="AI37" s="585"/>
      <c r="AJ37" s="585"/>
      <c r="AK37" s="585"/>
      <c r="AL37" s="175"/>
      <c r="AM37" s="584">
        <f t="shared" si="0"/>
        <v>11</v>
      </c>
      <c r="AN37" s="584"/>
      <c r="AO37" s="585" t="str">
        <f>IF('各会計、関係団体の財政状況及び健全化判断比率'!B36="","",'各会計、関係団体の財政状況及び健全化判断比率'!B36)</f>
        <v>金山病院事業会計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15</v>
      </c>
      <c r="BX37" s="584"/>
      <c r="BY37" s="585" t="str">
        <f>IF('各会計、関係団体の財政状況及び健全化判断比率'!B71="","",'各会計、関係団体の財政状況及び健全化判断比率'!B71)</f>
        <v>後期高齢者医療連合(特別会計分)</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f t="shared" si="4"/>
        <v>7</v>
      </c>
      <c r="V38" s="584"/>
      <c r="W38" s="585" t="str">
        <f>IF('各会計、関係団体の財政状況及び健全化判断比率'!B32="","",'各会計、関係団体の財政状況及び健全化判断比率'!B32)</f>
        <v>国民健康保険事業特別会計（診療施設勘定）</v>
      </c>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t="str">
        <f t="shared" si="2"/>
        <v/>
      </c>
      <c r="BX38" s="584"/>
      <c r="BY38" s="585" t="str">
        <f>IF('各会計、関係団体の財政状況及び健全化判断比率'!B72="","",'各会計、関係団体の財政状況及び健全化判断比率'!B72)</f>
        <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t="str">
        <f t="shared" si="2"/>
        <v/>
      </c>
      <c r="BX39" s="584"/>
      <c r="BY39" s="585" t="str">
        <f>IF('各会計、関係団体の財政状況及び健全化判断比率'!B73="","",'各会計、関係団体の財政状況及び健全化判断比率'!B73)</f>
        <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P+xttWw9ycGUZ5jruOw65eCoCGr5EuVA75IJSxiPCu4PHjRK/1XjC4jJ+npkvTsEbnc/zaS1puC0wbOL7KTpoA==" saltValue="OopWLqV64id6pnce7ACgd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4522117</v>
      </c>
      <c r="S5" s="600"/>
      <c r="T5" s="600"/>
      <c r="U5" s="600"/>
      <c r="V5" s="600"/>
      <c r="W5" s="600"/>
      <c r="X5" s="600"/>
      <c r="Y5" s="601"/>
      <c r="Z5" s="602">
        <v>17.100000000000001</v>
      </c>
      <c r="AA5" s="602"/>
      <c r="AB5" s="602"/>
      <c r="AC5" s="602"/>
      <c r="AD5" s="603">
        <v>4522117</v>
      </c>
      <c r="AE5" s="603"/>
      <c r="AF5" s="603"/>
      <c r="AG5" s="603"/>
      <c r="AH5" s="603"/>
      <c r="AI5" s="603"/>
      <c r="AJ5" s="603"/>
      <c r="AK5" s="603"/>
      <c r="AL5" s="604">
        <v>32.1</v>
      </c>
      <c r="AM5" s="605"/>
      <c r="AN5" s="605"/>
      <c r="AO5" s="606"/>
      <c r="AP5" s="596" t="s">
        <v>216</v>
      </c>
      <c r="AQ5" s="597"/>
      <c r="AR5" s="597"/>
      <c r="AS5" s="597"/>
      <c r="AT5" s="597"/>
      <c r="AU5" s="597"/>
      <c r="AV5" s="597"/>
      <c r="AW5" s="597"/>
      <c r="AX5" s="597"/>
      <c r="AY5" s="597"/>
      <c r="AZ5" s="597"/>
      <c r="BA5" s="597"/>
      <c r="BB5" s="597"/>
      <c r="BC5" s="597"/>
      <c r="BD5" s="597"/>
      <c r="BE5" s="597"/>
      <c r="BF5" s="598"/>
      <c r="BG5" s="610">
        <v>4376796</v>
      </c>
      <c r="BH5" s="611"/>
      <c r="BI5" s="611"/>
      <c r="BJ5" s="611"/>
      <c r="BK5" s="611"/>
      <c r="BL5" s="611"/>
      <c r="BM5" s="611"/>
      <c r="BN5" s="612"/>
      <c r="BO5" s="613">
        <v>96.8</v>
      </c>
      <c r="BP5" s="613"/>
      <c r="BQ5" s="613"/>
      <c r="BR5" s="613"/>
      <c r="BS5" s="614">
        <v>309441</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355888</v>
      </c>
      <c r="S6" s="611"/>
      <c r="T6" s="611"/>
      <c r="U6" s="611"/>
      <c r="V6" s="611"/>
      <c r="W6" s="611"/>
      <c r="X6" s="611"/>
      <c r="Y6" s="612"/>
      <c r="Z6" s="613">
        <v>1.3</v>
      </c>
      <c r="AA6" s="613"/>
      <c r="AB6" s="613"/>
      <c r="AC6" s="613"/>
      <c r="AD6" s="614">
        <v>355888</v>
      </c>
      <c r="AE6" s="614"/>
      <c r="AF6" s="614"/>
      <c r="AG6" s="614"/>
      <c r="AH6" s="614"/>
      <c r="AI6" s="614"/>
      <c r="AJ6" s="614"/>
      <c r="AK6" s="614"/>
      <c r="AL6" s="615">
        <v>2.5</v>
      </c>
      <c r="AM6" s="616"/>
      <c r="AN6" s="616"/>
      <c r="AO6" s="617"/>
      <c r="AP6" s="607" t="s">
        <v>221</v>
      </c>
      <c r="AQ6" s="608"/>
      <c r="AR6" s="608"/>
      <c r="AS6" s="608"/>
      <c r="AT6" s="608"/>
      <c r="AU6" s="608"/>
      <c r="AV6" s="608"/>
      <c r="AW6" s="608"/>
      <c r="AX6" s="608"/>
      <c r="AY6" s="608"/>
      <c r="AZ6" s="608"/>
      <c r="BA6" s="608"/>
      <c r="BB6" s="608"/>
      <c r="BC6" s="608"/>
      <c r="BD6" s="608"/>
      <c r="BE6" s="608"/>
      <c r="BF6" s="609"/>
      <c r="BG6" s="610">
        <v>4376796</v>
      </c>
      <c r="BH6" s="611"/>
      <c r="BI6" s="611"/>
      <c r="BJ6" s="611"/>
      <c r="BK6" s="611"/>
      <c r="BL6" s="611"/>
      <c r="BM6" s="611"/>
      <c r="BN6" s="612"/>
      <c r="BO6" s="613">
        <v>96.8</v>
      </c>
      <c r="BP6" s="613"/>
      <c r="BQ6" s="613"/>
      <c r="BR6" s="613"/>
      <c r="BS6" s="614">
        <v>309441</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119352</v>
      </c>
      <c r="CS6" s="611"/>
      <c r="CT6" s="611"/>
      <c r="CU6" s="611"/>
      <c r="CV6" s="611"/>
      <c r="CW6" s="611"/>
      <c r="CX6" s="611"/>
      <c r="CY6" s="612"/>
      <c r="CZ6" s="604">
        <v>0.5</v>
      </c>
      <c r="DA6" s="605"/>
      <c r="DB6" s="605"/>
      <c r="DC6" s="621"/>
      <c r="DD6" s="619">
        <v>102</v>
      </c>
      <c r="DE6" s="611"/>
      <c r="DF6" s="611"/>
      <c r="DG6" s="611"/>
      <c r="DH6" s="611"/>
      <c r="DI6" s="611"/>
      <c r="DJ6" s="611"/>
      <c r="DK6" s="611"/>
      <c r="DL6" s="611"/>
      <c r="DM6" s="611"/>
      <c r="DN6" s="611"/>
      <c r="DO6" s="611"/>
      <c r="DP6" s="612"/>
      <c r="DQ6" s="619">
        <v>117943</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1209</v>
      </c>
      <c r="S7" s="611"/>
      <c r="T7" s="611"/>
      <c r="U7" s="611"/>
      <c r="V7" s="611"/>
      <c r="W7" s="611"/>
      <c r="X7" s="611"/>
      <c r="Y7" s="612"/>
      <c r="Z7" s="613">
        <v>0</v>
      </c>
      <c r="AA7" s="613"/>
      <c r="AB7" s="613"/>
      <c r="AC7" s="613"/>
      <c r="AD7" s="614">
        <v>1209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1524566</v>
      </c>
      <c r="BH7" s="611"/>
      <c r="BI7" s="611"/>
      <c r="BJ7" s="611"/>
      <c r="BK7" s="611"/>
      <c r="BL7" s="611"/>
      <c r="BM7" s="611"/>
      <c r="BN7" s="612"/>
      <c r="BO7" s="613">
        <v>33.700000000000003</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5868981</v>
      </c>
      <c r="CS7" s="611"/>
      <c r="CT7" s="611"/>
      <c r="CU7" s="611"/>
      <c r="CV7" s="611"/>
      <c r="CW7" s="611"/>
      <c r="CX7" s="611"/>
      <c r="CY7" s="612"/>
      <c r="CZ7" s="613">
        <v>23.2</v>
      </c>
      <c r="DA7" s="613"/>
      <c r="DB7" s="613"/>
      <c r="DC7" s="613"/>
      <c r="DD7" s="619">
        <v>39161</v>
      </c>
      <c r="DE7" s="611"/>
      <c r="DF7" s="611"/>
      <c r="DG7" s="611"/>
      <c r="DH7" s="611"/>
      <c r="DI7" s="611"/>
      <c r="DJ7" s="611"/>
      <c r="DK7" s="611"/>
      <c r="DL7" s="611"/>
      <c r="DM7" s="611"/>
      <c r="DN7" s="611"/>
      <c r="DO7" s="611"/>
      <c r="DP7" s="612"/>
      <c r="DQ7" s="619">
        <v>3335405</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23462</v>
      </c>
      <c r="S8" s="611"/>
      <c r="T8" s="611"/>
      <c r="U8" s="611"/>
      <c r="V8" s="611"/>
      <c r="W8" s="611"/>
      <c r="X8" s="611"/>
      <c r="Y8" s="612"/>
      <c r="Z8" s="613">
        <v>0.1</v>
      </c>
      <c r="AA8" s="613"/>
      <c r="AB8" s="613"/>
      <c r="AC8" s="613"/>
      <c r="AD8" s="614">
        <v>23462</v>
      </c>
      <c r="AE8" s="614"/>
      <c r="AF8" s="614"/>
      <c r="AG8" s="614"/>
      <c r="AH8" s="614"/>
      <c r="AI8" s="614"/>
      <c r="AJ8" s="614"/>
      <c r="AK8" s="614"/>
      <c r="AL8" s="615">
        <v>0.2</v>
      </c>
      <c r="AM8" s="616"/>
      <c r="AN8" s="616"/>
      <c r="AO8" s="617"/>
      <c r="AP8" s="607" t="s">
        <v>227</v>
      </c>
      <c r="AQ8" s="608"/>
      <c r="AR8" s="608"/>
      <c r="AS8" s="608"/>
      <c r="AT8" s="608"/>
      <c r="AU8" s="608"/>
      <c r="AV8" s="608"/>
      <c r="AW8" s="608"/>
      <c r="AX8" s="608"/>
      <c r="AY8" s="608"/>
      <c r="AZ8" s="608"/>
      <c r="BA8" s="608"/>
      <c r="BB8" s="608"/>
      <c r="BC8" s="608"/>
      <c r="BD8" s="608"/>
      <c r="BE8" s="608"/>
      <c r="BF8" s="609"/>
      <c r="BG8" s="610">
        <v>58177</v>
      </c>
      <c r="BH8" s="611"/>
      <c r="BI8" s="611"/>
      <c r="BJ8" s="611"/>
      <c r="BK8" s="611"/>
      <c r="BL8" s="611"/>
      <c r="BM8" s="611"/>
      <c r="BN8" s="612"/>
      <c r="BO8" s="613">
        <v>1.3</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5743672</v>
      </c>
      <c r="CS8" s="611"/>
      <c r="CT8" s="611"/>
      <c r="CU8" s="611"/>
      <c r="CV8" s="611"/>
      <c r="CW8" s="611"/>
      <c r="CX8" s="611"/>
      <c r="CY8" s="612"/>
      <c r="CZ8" s="613">
        <v>22.7</v>
      </c>
      <c r="DA8" s="613"/>
      <c r="DB8" s="613"/>
      <c r="DC8" s="613"/>
      <c r="DD8" s="619">
        <v>180341</v>
      </c>
      <c r="DE8" s="611"/>
      <c r="DF8" s="611"/>
      <c r="DG8" s="611"/>
      <c r="DH8" s="611"/>
      <c r="DI8" s="611"/>
      <c r="DJ8" s="611"/>
      <c r="DK8" s="611"/>
      <c r="DL8" s="611"/>
      <c r="DM8" s="611"/>
      <c r="DN8" s="611"/>
      <c r="DO8" s="611"/>
      <c r="DP8" s="612"/>
      <c r="DQ8" s="619">
        <v>3843584</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26336</v>
      </c>
      <c r="S9" s="611"/>
      <c r="T9" s="611"/>
      <c r="U9" s="611"/>
      <c r="V9" s="611"/>
      <c r="W9" s="611"/>
      <c r="X9" s="611"/>
      <c r="Y9" s="612"/>
      <c r="Z9" s="613">
        <v>0.1</v>
      </c>
      <c r="AA9" s="613"/>
      <c r="AB9" s="613"/>
      <c r="AC9" s="613"/>
      <c r="AD9" s="614">
        <v>26336</v>
      </c>
      <c r="AE9" s="614"/>
      <c r="AF9" s="614"/>
      <c r="AG9" s="614"/>
      <c r="AH9" s="614"/>
      <c r="AI9" s="614"/>
      <c r="AJ9" s="614"/>
      <c r="AK9" s="614"/>
      <c r="AL9" s="615">
        <v>0.2</v>
      </c>
      <c r="AM9" s="616"/>
      <c r="AN9" s="616"/>
      <c r="AO9" s="617"/>
      <c r="AP9" s="607" t="s">
        <v>230</v>
      </c>
      <c r="AQ9" s="608"/>
      <c r="AR9" s="608"/>
      <c r="AS9" s="608"/>
      <c r="AT9" s="608"/>
      <c r="AU9" s="608"/>
      <c r="AV9" s="608"/>
      <c r="AW9" s="608"/>
      <c r="AX9" s="608"/>
      <c r="AY9" s="608"/>
      <c r="AZ9" s="608"/>
      <c r="BA9" s="608"/>
      <c r="BB9" s="608"/>
      <c r="BC9" s="608"/>
      <c r="BD9" s="608"/>
      <c r="BE9" s="608"/>
      <c r="BF9" s="609"/>
      <c r="BG9" s="610">
        <v>1284077</v>
      </c>
      <c r="BH9" s="611"/>
      <c r="BI9" s="611"/>
      <c r="BJ9" s="611"/>
      <c r="BK9" s="611"/>
      <c r="BL9" s="611"/>
      <c r="BM9" s="611"/>
      <c r="BN9" s="612"/>
      <c r="BO9" s="613">
        <v>28.4</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2976353</v>
      </c>
      <c r="CS9" s="611"/>
      <c r="CT9" s="611"/>
      <c r="CU9" s="611"/>
      <c r="CV9" s="611"/>
      <c r="CW9" s="611"/>
      <c r="CX9" s="611"/>
      <c r="CY9" s="612"/>
      <c r="CZ9" s="613">
        <v>11.8</v>
      </c>
      <c r="DA9" s="613"/>
      <c r="DB9" s="613"/>
      <c r="DC9" s="613"/>
      <c r="DD9" s="619">
        <v>701828</v>
      </c>
      <c r="DE9" s="611"/>
      <c r="DF9" s="611"/>
      <c r="DG9" s="611"/>
      <c r="DH9" s="611"/>
      <c r="DI9" s="611"/>
      <c r="DJ9" s="611"/>
      <c r="DK9" s="611"/>
      <c r="DL9" s="611"/>
      <c r="DM9" s="611"/>
      <c r="DN9" s="611"/>
      <c r="DO9" s="611"/>
      <c r="DP9" s="612"/>
      <c r="DQ9" s="619">
        <v>2030623</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95716</v>
      </c>
      <c r="BH10" s="611"/>
      <c r="BI10" s="611"/>
      <c r="BJ10" s="611"/>
      <c r="BK10" s="611"/>
      <c r="BL10" s="611"/>
      <c r="BM10" s="611"/>
      <c r="BN10" s="612"/>
      <c r="BO10" s="613">
        <v>2.1</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v>8649</v>
      </c>
      <c r="CS10" s="611"/>
      <c r="CT10" s="611"/>
      <c r="CU10" s="611"/>
      <c r="CV10" s="611"/>
      <c r="CW10" s="611"/>
      <c r="CX10" s="611"/>
      <c r="CY10" s="612"/>
      <c r="CZ10" s="613">
        <v>0</v>
      </c>
      <c r="DA10" s="613"/>
      <c r="DB10" s="613"/>
      <c r="DC10" s="613"/>
      <c r="DD10" s="619" t="s">
        <v>122</v>
      </c>
      <c r="DE10" s="611"/>
      <c r="DF10" s="611"/>
      <c r="DG10" s="611"/>
      <c r="DH10" s="611"/>
      <c r="DI10" s="611"/>
      <c r="DJ10" s="611"/>
      <c r="DK10" s="611"/>
      <c r="DL10" s="611"/>
      <c r="DM10" s="611"/>
      <c r="DN10" s="611"/>
      <c r="DO10" s="611"/>
      <c r="DP10" s="612"/>
      <c r="DQ10" s="619">
        <v>3289</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788066</v>
      </c>
      <c r="S11" s="611"/>
      <c r="T11" s="611"/>
      <c r="U11" s="611"/>
      <c r="V11" s="611"/>
      <c r="W11" s="611"/>
      <c r="X11" s="611"/>
      <c r="Y11" s="612"/>
      <c r="Z11" s="615">
        <v>3</v>
      </c>
      <c r="AA11" s="616"/>
      <c r="AB11" s="616"/>
      <c r="AC11" s="622"/>
      <c r="AD11" s="619">
        <v>788066</v>
      </c>
      <c r="AE11" s="611"/>
      <c r="AF11" s="611"/>
      <c r="AG11" s="611"/>
      <c r="AH11" s="611"/>
      <c r="AI11" s="611"/>
      <c r="AJ11" s="611"/>
      <c r="AK11" s="612"/>
      <c r="AL11" s="615">
        <v>5.6</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86596</v>
      </c>
      <c r="BH11" s="611"/>
      <c r="BI11" s="611"/>
      <c r="BJ11" s="611"/>
      <c r="BK11" s="611"/>
      <c r="BL11" s="611"/>
      <c r="BM11" s="611"/>
      <c r="BN11" s="612"/>
      <c r="BO11" s="613">
        <v>1.9</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1804489</v>
      </c>
      <c r="CS11" s="611"/>
      <c r="CT11" s="611"/>
      <c r="CU11" s="611"/>
      <c r="CV11" s="611"/>
      <c r="CW11" s="611"/>
      <c r="CX11" s="611"/>
      <c r="CY11" s="612"/>
      <c r="CZ11" s="613">
        <v>7.1</v>
      </c>
      <c r="DA11" s="613"/>
      <c r="DB11" s="613"/>
      <c r="DC11" s="613"/>
      <c r="DD11" s="619">
        <v>440159</v>
      </c>
      <c r="DE11" s="611"/>
      <c r="DF11" s="611"/>
      <c r="DG11" s="611"/>
      <c r="DH11" s="611"/>
      <c r="DI11" s="611"/>
      <c r="DJ11" s="611"/>
      <c r="DK11" s="611"/>
      <c r="DL11" s="611"/>
      <c r="DM11" s="611"/>
      <c r="DN11" s="611"/>
      <c r="DO11" s="611"/>
      <c r="DP11" s="612"/>
      <c r="DQ11" s="619">
        <v>1035077</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v>3488</v>
      </c>
      <c r="S12" s="611"/>
      <c r="T12" s="611"/>
      <c r="U12" s="611"/>
      <c r="V12" s="611"/>
      <c r="W12" s="611"/>
      <c r="X12" s="611"/>
      <c r="Y12" s="612"/>
      <c r="Z12" s="613">
        <v>0</v>
      </c>
      <c r="AA12" s="613"/>
      <c r="AB12" s="613"/>
      <c r="AC12" s="613"/>
      <c r="AD12" s="614">
        <v>3488</v>
      </c>
      <c r="AE12" s="614"/>
      <c r="AF12" s="614"/>
      <c r="AG12" s="614"/>
      <c r="AH12" s="614"/>
      <c r="AI12" s="614"/>
      <c r="AJ12" s="614"/>
      <c r="AK12" s="614"/>
      <c r="AL12" s="615">
        <v>0</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2517682</v>
      </c>
      <c r="BH12" s="611"/>
      <c r="BI12" s="611"/>
      <c r="BJ12" s="611"/>
      <c r="BK12" s="611"/>
      <c r="BL12" s="611"/>
      <c r="BM12" s="611"/>
      <c r="BN12" s="612"/>
      <c r="BO12" s="613">
        <v>55.7</v>
      </c>
      <c r="BP12" s="613"/>
      <c r="BQ12" s="613"/>
      <c r="BR12" s="613"/>
      <c r="BS12" s="614">
        <v>309441</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928328</v>
      </c>
      <c r="CS12" s="611"/>
      <c r="CT12" s="611"/>
      <c r="CU12" s="611"/>
      <c r="CV12" s="611"/>
      <c r="CW12" s="611"/>
      <c r="CX12" s="611"/>
      <c r="CY12" s="612"/>
      <c r="CZ12" s="613">
        <v>3.7</v>
      </c>
      <c r="DA12" s="613"/>
      <c r="DB12" s="613"/>
      <c r="DC12" s="613"/>
      <c r="DD12" s="619">
        <v>138227</v>
      </c>
      <c r="DE12" s="611"/>
      <c r="DF12" s="611"/>
      <c r="DG12" s="611"/>
      <c r="DH12" s="611"/>
      <c r="DI12" s="611"/>
      <c r="DJ12" s="611"/>
      <c r="DK12" s="611"/>
      <c r="DL12" s="611"/>
      <c r="DM12" s="611"/>
      <c r="DN12" s="611"/>
      <c r="DO12" s="611"/>
      <c r="DP12" s="612"/>
      <c r="DQ12" s="619">
        <v>532927</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2501117</v>
      </c>
      <c r="BH13" s="611"/>
      <c r="BI13" s="611"/>
      <c r="BJ13" s="611"/>
      <c r="BK13" s="611"/>
      <c r="BL13" s="611"/>
      <c r="BM13" s="611"/>
      <c r="BN13" s="612"/>
      <c r="BO13" s="613">
        <v>55.3</v>
      </c>
      <c r="BP13" s="613"/>
      <c r="BQ13" s="613"/>
      <c r="BR13" s="613"/>
      <c r="BS13" s="614">
        <v>309441</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2474090</v>
      </c>
      <c r="CS13" s="611"/>
      <c r="CT13" s="611"/>
      <c r="CU13" s="611"/>
      <c r="CV13" s="611"/>
      <c r="CW13" s="611"/>
      <c r="CX13" s="611"/>
      <c r="CY13" s="612"/>
      <c r="CZ13" s="613">
        <v>9.8000000000000007</v>
      </c>
      <c r="DA13" s="613"/>
      <c r="DB13" s="613"/>
      <c r="DC13" s="613"/>
      <c r="DD13" s="619">
        <v>1146598</v>
      </c>
      <c r="DE13" s="611"/>
      <c r="DF13" s="611"/>
      <c r="DG13" s="611"/>
      <c r="DH13" s="611"/>
      <c r="DI13" s="611"/>
      <c r="DJ13" s="611"/>
      <c r="DK13" s="611"/>
      <c r="DL13" s="611"/>
      <c r="DM13" s="611"/>
      <c r="DN13" s="611"/>
      <c r="DO13" s="611"/>
      <c r="DP13" s="612"/>
      <c r="DQ13" s="619">
        <v>1274575</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223</v>
      </c>
      <c r="S14" s="611"/>
      <c r="T14" s="611"/>
      <c r="U14" s="611"/>
      <c r="V14" s="611"/>
      <c r="W14" s="611"/>
      <c r="X14" s="611"/>
      <c r="Y14" s="612"/>
      <c r="Z14" s="613">
        <v>0</v>
      </c>
      <c r="AA14" s="613"/>
      <c r="AB14" s="613"/>
      <c r="AC14" s="613"/>
      <c r="AD14" s="614">
        <v>223</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121343</v>
      </c>
      <c r="BH14" s="611"/>
      <c r="BI14" s="611"/>
      <c r="BJ14" s="611"/>
      <c r="BK14" s="611"/>
      <c r="BL14" s="611"/>
      <c r="BM14" s="611"/>
      <c r="BN14" s="612"/>
      <c r="BO14" s="613">
        <v>2.7</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1065743</v>
      </c>
      <c r="CS14" s="611"/>
      <c r="CT14" s="611"/>
      <c r="CU14" s="611"/>
      <c r="CV14" s="611"/>
      <c r="CW14" s="611"/>
      <c r="CX14" s="611"/>
      <c r="CY14" s="612"/>
      <c r="CZ14" s="613">
        <v>4.2</v>
      </c>
      <c r="DA14" s="613"/>
      <c r="DB14" s="613"/>
      <c r="DC14" s="613"/>
      <c r="DD14" s="619">
        <v>91626</v>
      </c>
      <c r="DE14" s="611"/>
      <c r="DF14" s="611"/>
      <c r="DG14" s="611"/>
      <c r="DH14" s="611"/>
      <c r="DI14" s="611"/>
      <c r="DJ14" s="611"/>
      <c r="DK14" s="611"/>
      <c r="DL14" s="611"/>
      <c r="DM14" s="611"/>
      <c r="DN14" s="611"/>
      <c r="DO14" s="611"/>
      <c r="DP14" s="612"/>
      <c r="DQ14" s="619">
        <v>871898</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213205</v>
      </c>
      <c r="BH15" s="611"/>
      <c r="BI15" s="611"/>
      <c r="BJ15" s="611"/>
      <c r="BK15" s="611"/>
      <c r="BL15" s="611"/>
      <c r="BM15" s="611"/>
      <c r="BN15" s="612"/>
      <c r="BO15" s="613">
        <v>4.7</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1662186</v>
      </c>
      <c r="CS15" s="611"/>
      <c r="CT15" s="611"/>
      <c r="CU15" s="611"/>
      <c r="CV15" s="611"/>
      <c r="CW15" s="611"/>
      <c r="CX15" s="611"/>
      <c r="CY15" s="612"/>
      <c r="CZ15" s="613">
        <v>6.6</v>
      </c>
      <c r="DA15" s="613"/>
      <c r="DB15" s="613"/>
      <c r="DC15" s="613"/>
      <c r="DD15" s="619">
        <v>185929</v>
      </c>
      <c r="DE15" s="611"/>
      <c r="DF15" s="611"/>
      <c r="DG15" s="611"/>
      <c r="DH15" s="611"/>
      <c r="DI15" s="611"/>
      <c r="DJ15" s="611"/>
      <c r="DK15" s="611"/>
      <c r="DL15" s="611"/>
      <c r="DM15" s="611"/>
      <c r="DN15" s="611"/>
      <c r="DO15" s="611"/>
      <c r="DP15" s="612"/>
      <c r="DQ15" s="619">
        <v>1280987</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26712</v>
      </c>
      <c r="S16" s="611"/>
      <c r="T16" s="611"/>
      <c r="U16" s="611"/>
      <c r="V16" s="611"/>
      <c r="W16" s="611"/>
      <c r="X16" s="611"/>
      <c r="Y16" s="612"/>
      <c r="Z16" s="613">
        <v>0.1</v>
      </c>
      <c r="AA16" s="613"/>
      <c r="AB16" s="613"/>
      <c r="AC16" s="613"/>
      <c r="AD16" s="614">
        <v>26712</v>
      </c>
      <c r="AE16" s="614"/>
      <c r="AF16" s="614"/>
      <c r="AG16" s="614"/>
      <c r="AH16" s="614"/>
      <c r="AI16" s="614"/>
      <c r="AJ16" s="614"/>
      <c r="AK16" s="614"/>
      <c r="AL16" s="615">
        <v>0.2</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138660</v>
      </c>
      <c r="CS16" s="611"/>
      <c r="CT16" s="611"/>
      <c r="CU16" s="611"/>
      <c r="CV16" s="611"/>
      <c r="CW16" s="611"/>
      <c r="CX16" s="611"/>
      <c r="CY16" s="612"/>
      <c r="CZ16" s="613">
        <v>0.5</v>
      </c>
      <c r="DA16" s="613"/>
      <c r="DB16" s="613"/>
      <c r="DC16" s="613"/>
      <c r="DD16" s="619" t="s">
        <v>122</v>
      </c>
      <c r="DE16" s="611"/>
      <c r="DF16" s="611"/>
      <c r="DG16" s="611"/>
      <c r="DH16" s="611"/>
      <c r="DI16" s="611"/>
      <c r="DJ16" s="611"/>
      <c r="DK16" s="611"/>
      <c r="DL16" s="611"/>
      <c r="DM16" s="611"/>
      <c r="DN16" s="611"/>
      <c r="DO16" s="611"/>
      <c r="DP16" s="612"/>
      <c r="DQ16" s="619">
        <v>21473</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71863</v>
      </c>
      <c r="S17" s="611"/>
      <c r="T17" s="611"/>
      <c r="U17" s="611"/>
      <c r="V17" s="611"/>
      <c r="W17" s="611"/>
      <c r="X17" s="611"/>
      <c r="Y17" s="612"/>
      <c r="Z17" s="613">
        <v>0.3</v>
      </c>
      <c r="AA17" s="613"/>
      <c r="AB17" s="613"/>
      <c r="AC17" s="613"/>
      <c r="AD17" s="614">
        <v>71863</v>
      </c>
      <c r="AE17" s="614"/>
      <c r="AF17" s="614"/>
      <c r="AG17" s="614"/>
      <c r="AH17" s="614"/>
      <c r="AI17" s="614"/>
      <c r="AJ17" s="614"/>
      <c r="AK17" s="614"/>
      <c r="AL17" s="615">
        <v>0.5</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2496931</v>
      </c>
      <c r="CS17" s="611"/>
      <c r="CT17" s="611"/>
      <c r="CU17" s="611"/>
      <c r="CV17" s="611"/>
      <c r="CW17" s="611"/>
      <c r="CX17" s="611"/>
      <c r="CY17" s="612"/>
      <c r="CZ17" s="613">
        <v>9.9</v>
      </c>
      <c r="DA17" s="613"/>
      <c r="DB17" s="613"/>
      <c r="DC17" s="613"/>
      <c r="DD17" s="619" t="s">
        <v>122</v>
      </c>
      <c r="DE17" s="611"/>
      <c r="DF17" s="611"/>
      <c r="DG17" s="611"/>
      <c r="DH17" s="611"/>
      <c r="DI17" s="611"/>
      <c r="DJ17" s="611"/>
      <c r="DK17" s="611"/>
      <c r="DL17" s="611"/>
      <c r="DM17" s="611"/>
      <c r="DN17" s="611"/>
      <c r="DO17" s="611"/>
      <c r="DP17" s="612"/>
      <c r="DQ17" s="619">
        <v>2476811</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18261</v>
      </c>
      <c r="S18" s="611"/>
      <c r="T18" s="611"/>
      <c r="U18" s="611"/>
      <c r="V18" s="611"/>
      <c r="W18" s="611"/>
      <c r="X18" s="611"/>
      <c r="Y18" s="612"/>
      <c r="Z18" s="613">
        <v>0.1</v>
      </c>
      <c r="AA18" s="613"/>
      <c r="AB18" s="613"/>
      <c r="AC18" s="613"/>
      <c r="AD18" s="614">
        <v>18261</v>
      </c>
      <c r="AE18" s="614"/>
      <c r="AF18" s="614"/>
      <c r="AG18" s="614"/>
      <c r="AH18" s="614"/>
      <c r="AI18" s="614"/>
      <c r="AJ18" s="614"/>
      <c r="AK18" s="614"/>
      <c r="AL18" s="615">
        <v>0.1</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t="s">
        <v>122</v>
      </c>
      <c r="CS18" s="611"/>
      <c r="CT18" s="611"/>
      <c r="CU18" s="611"/>
      <c r="CV18" s="611"/>
      <c r="CW18" s="611"/>
      <c r="CX18" s="611"/>
      <c r="CY18" s="612"/>
      <c r="CZ18" s="613" t="s">
        <v>122</v>
      </c>
      <c r="DA18" s="613"/>
      <c r="DB18" s="613"/>
      <c r="DC18" s="613"/>
      <c r="DD18" s="619" t="s">
        <v>122</v>
      </c>
      <c r="DE18" s="611"/>
      <c r="DF18" s="611"/>
      <c r="DG18" s="611"/>
      <c r="DH18" s="611"/>
      <c r="DI18" s="611"/>
      <c r="DJ18" s="611"/>
      <c r="DK18" s="611"/>
      <c r="DL18" s="611"/>
      <c r="DM18" s="611"/>
      <c r="DN18" s="611"/>
      <c r="DO18" s="611"/>
      <c r="DP18" s="612"/>
      <c r="DQ18" s="619" t="s">
        <v>122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16661</v>
      </c>
      <c r="S19" s="611"/>
      <c r="T19" s="611"/>
      <c r="U19" s="611"/>
      <c r="V19" s="611"/>
      <c r="W19" s="611"/>
      <c r="X19" s="611"/>
      <c r="Y19" s="612"/>
      <c r="Z19" s="613">
        <v>0.1</v>
      </c>
      <c r="AA19" s="613"/>
      <c r="AB19" s="613"/>
      <c r="AC19" s="613"/>
      <c r="AD19" s="614">
        <v>16661</v>
      </c>
      <c r="AE19" s="614"/>
      <c r="AF19" s="614"/>
      <c r="AG19" s="614"/>
      <c r="AH19" s="614"/>
      <c r="AI19" s="614"/>
      <c r="AJ19" s="614"/>
      <c r="AK19" s="614"/>
      <c r="AL19" s="615">
        <v>0.1</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v>145321</v>
      </c>
      <c r="BH19" s="611"/>
      <c r="BI19" s="611"/>
      <c r="BJ19" s="611"/>
      <c r="BK19" s="611"/>
      <c r="BL19" s="611"/>
      <c r="BM19" s="611"/>
      <c r="BN19" s="612"/>
      <c r="BO19" s="613">
        <v>3.2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v>1600</v>
      </c>
      <c r="S20" s="611"/>
      <c r="T20" s="611"/>
      <c r="U20" s="611"/>
      <c r="V20" s="611"/>
      <c r="W20" s="611"/>
      <c r="X20" s="611"/>
      <c r="Y20" s="612"/>
      <c r="Z20" s="613">
        <v>0</v>
      </c>
      <c r="AA20" s="613"/>
      <c r="AB20" s="613"/>
      <c r="AC20" s="613"/>
      <c r="AD20" s="614">
        <v>1600</v>
      </c>
      <c r="AE20" s="614"/>
      <c r="AF20" s="614"/>
      <c r="AG20" s="614"/>
      <c r="AH20" s="614"/>
      <c r="AI20" s="614"/>
      <c r="AJ20" s="614"/>
      <c r="AK20" s="614"/>
      <c r="AL20" s="615">
        <v>0</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v>145321</v>
      </c>
      <c r="BH20" s="611"/>
      <c r="BI20" s="611"/>
      <c r="BJ20" s="611"/>
      <c r="BK20" s="611"/>
      <c r="BL20" s="611"/>
      <c r="BM20" s="611"/>
      <c r="BN20" s="612"/>
      <c r="BO20" s="613">
        <v>3.2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25287434</v>
      </c>
      <c r="CS20" s="611"/>
      <c r="CT20" s="611"/>
      <c r="CU20" s="611"/>
      <c r="CV20" s="611"/>
      <c r="CW20" s="611"/>
      <c r="CX20" s="611"/>
      <c r="CY20" s="612"/>
      <c r="CZ20" s="613">
        <v>100</v>
      </c>
      <c r="DA20" s="613"/>
      <c r="DB20" s="613"/>
      <c r="DC20" s="613"/>
      <c r="DD20" s="619">
        <v>2923971</v>
      </c>
      <c r="DE20" s="611"/>
      <c r="DF20" s="611"/>
      <c r="DG20" s="611"/>
      <c r="DH20" s="611"/>
      <c r="DI20" s="611"/>
      <c r="DJ20" s="611"/>
      <c r="DK20" s="611"/>
      <c r="DL20" s="611"/>
      <c r="DM20" s="611"/>
      <c r="DN20" s="611"/>
      <c r="DO20" s="611"/>
      <c r="DP20" s="612"/>
      <c r="DQ20" s="619">
        <v>16824592</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9033286</v>
      </c>
      <c r="S21" s="611"/>
      <c r="T21" s="611"/>
      <c r="U21" s="611"/>
      <c r="V21" s="611"/>
      <c r="W21" s="611"/>
      <c r="X21" s="611"/>
      <c r="Y21" s="612"/>
      <c r="Z21" s="613">
        <v>34.1</v>
      </c>
      <c r="AA21" s="613"/>
      <c r="AB21" s="613"/>
      <c r="AC21" s="613"/>
      <c r="AD21" s="614">
        <v>8247090</v>
      </c>
      <c r="AE21" s="614"/>
      <c r="AF21" s="614"/>
      <c r="AG21" s="614"/>
      <c r="AH21" s="614"/>
      <c r="AI21" s="614"/>
      <c r="AJ21" s="614"/>
      <c r="AK21" s="614"/>
      <c r="AL21" s="615">
        <v>58.5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v>145321</v>
      </c>
      <c r="BH21" s="611"/>
      <c r="BI21" s="611"/>
      <c r="BJ21" s="611"/>
      <c r="BK21" s="611"/>
      <c r="BL21" s="611"/>
      <c r="BM21" s="611"/>
      <c r="BN21" s="612"/>
      <c r="BO21" s="613">
        <v>3.2</v>
      </c>
      <c r="BP21" s="613"/>
      <c r="BQ21" s="613"/>
      <c r="BR21" s="613"/>
      <c r="BS21" s="614" t="s">
        <v>122</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8247090</v>
      </c>
      <c r="S22" s="611"/>
      <c r="T22" s="611"/>
      <c r="U22" s="611"/>
      <c r="V22" s="611"/>
      <c r="W22" s="611"/>
      <c r="X22" s="611"/>
      <c r="Y22" s="612"/>
      <c r="Z22" s="613">
        <v>31.1</v>
      </c>
      <c r="AA22" s="613"/>
      <c r="AB22" s="613"/>
      <c r="AC22" s="613"/>
      <c r="AD22" s="614">
        <v>8247090</v>
      </c>
      <c r="AE22" s="614"/>
      <c r="AF22" s="614"/>
      <c r="AG22" s="614"/>
      <c r="AH22" s="614"/>
      <c r="AI22" s="614"/>
      <c r="AJ22" s="614"/>
      <c r="AK22" s="614"/>
      <c r="AL22" s="615">
        <v>58.5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786196</v>
      </c>
      <c r="S23" s="611"/>
      <c r="T23" s="611"/>
      <c r="U23" s="611"/>
      <c r="V23" s="611"/>
      <c r="W23" s="611"/>
      <c r="X23" s="611"/>
      <c r="Y23" s="612"/>
      <c r="Z23" s="613">
        <v>3</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9" t="s">
        <v>275</v>
      </c>
      <c r="DM23" s="640"/>
      <c r="DN23" s="640"/>
      <c r="DO23" s="640"/>
      <c r="DP23" s="640"/>
      <c r="DQ23" s="640"/>
      <c r="DR23" s="640"/>
      <c r="DS23" s="640"/>
      <c r="DT23" s="640"/>
      <c r="DU23" s="640"/>
      <c r="DV23" s="641"/>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8973104</v>
      </c>
      <c r="CS24" s="600"/>
      <c r="CT24" s="600"/>
      <c r="CU24" s="600"/>
      <c r="CV24" s="600"/>
      <c r="CW24" s="600"/>
      <c r="CX24" s="600"/>
      <c r="CY24" s="601"/>
      <c r="CZ24" s="604">
        <v>35.5</v>
      </c>
      <c r="DA24" s="605"/>
      <c r="DB24" s="605"/>
      <c r="DC24" s="621"/>
      <c r="DD24" s="642">
        <v>7528619</v>
      </c>
      <c r="DE24" s="600"/>
      <c r="DF24" s="600"/>
      <c r="DG24" s="600"/>
      <c r="DH24" s="600"/>
      <c r="DI24" s="600"/>
      <c r="DJ24" s="600"/>
      <c r="DK24" s="601"/>
      <c r="DL24" s="642">
        <v>7196697</v>
      </c>
      <c r="DM24" s="600"/>
      <c r="DN24" s="600"/>
      <c r="DO24" s="600"/>
      <c r="DP24" s="600"/>
      <c r="DQ24" s="600"/>
      <c r="DR24" s="600"/>
      <c r="DS24" s="600"/>
      <c r="DT24" s="600"/>
      <c r="DU24" s="600"/>
      <c r="DV24" s="601"/>
      <c r="DW24" s="604">
        <v>51.1</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14870911</v>
      </c>
      <c r="S25" s="611"/>
      <c r="T25" s="611"/>
      <c r="U25" s="611"/>
      <c r="V25" s="611"/>
      <c r="W25" s="611"/>
      <c r="X25" s="611"/>
      <c r="Y25" s="612"/>
      <c r="Z25" s="613">
        <v>56.1</v>
      </c>
      <c r="AA25" s="613"/>
      <c r="AB25" s="613"/>
      <c r="AC25" s="613"/>
      <c r="AD25" s="614">
        <v>14084715</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3945171</v>
      </c>
      <c r="CS25" s="631"/>
      <c r="CT25" s="631"/>
      <c r="CU25" s="631"/>
      <c r="CV25" s="631"/>
      <c r="CW25" s="631"/>
      <c r="CX25" s="631"/>
      <c r="CY25" s="632"/>
      <c r="CZ25" s="615">
        <v>15.6</v>
      </c>
      <c r="DA25" s="643"/>
      <c r="DB25" s="643"/>
      <c r="DC25" s="645"/>
      <c r="DD25" s="619">
        <v>3675382</v>
      </c>
      <c r="DE25" s="631"/>
      <c r="DF25" s="631"/>
      <c r="DG25" s="631"/>
      <c r="DH25" s="631"/>
      <c r="DI25" s="631"/>
      <c r="DJ25" s="631"/>
      <c r="DK25" s="632"/>
      <c r="DL25" s="619">
        <v>3611485</v>
      </c>
      <c r="DM25" s="631"/>
      <c r="DN25" s="631"/>
      <c r="DO25" s="631"/>
      <c r="DP25" s="631"/>
      <c r="DQ25" s="631"/>
      <c r="DR25" s="631"/>
      <c r="DS25" s="631"/>
      <c r="DT25" s="631"/>
      <c r="DU25" s="631"/>
      <c r="DV25" s="632"/>
      <c r="DW25" s="615">
        <v>25.6</v>
      </c>
      <c r="DX25" s="643"/>
      <c r="DY25" s="643"/>
      <c r="DZ25" s="643"/>
      <c r="EA25" s="643"/>
      <c r="EB25" s="643"/>
      <c r="EC25" s="644"/>
    </row>
    <row r="26" spans="2:133" ht="11.25" customHeight="1" x14ac:dyDescent="0.15">
      <c r="B26" s="607" t="s">
        <v>283</v>
      </c>
      <c r="C26" s="608"/>
      <c r="D26" s="608"/>
      <c r="E26" s="608"/>
      <c r="F26" s="608"/>
      <c r="G26" s="608"/>
      <c r="H26" s="608"/>
      <c r="I26" s="608"/>
      <c r="J26" s="608"/>
      <c r="K26" s="608"/>
      <c r="L26" s="608"/>
      <c r="M26" s="608"/>
      <c r="N26" s="608"/>
      <c r="O26" s="608"/>
      <c r="P26" s="608"/>
      <c r="Q26" s="609"/>
      <c r="R26" s="610">
        <v>1827</v>
      </c>
      <c r="S26" s="611"/>
      <c r="T26" s="611"/>
      <c r="U26" s="611"/>
      <c r="V26" s="611"/>
      <c r="W26" s="611"/>
      <c r="X26" s="611"/>
      <c r="Y26" s="612"/>
      <c r="Z26" s="613">
        <v>0</v>
      </c>
      <c r="AA26" s="613"/>
      <c r="AB26" s="613"/>
      <c r="AC26" s="613"/>
      <c r="AD26" s="614">
        <v>1827</v>
      </c>
      <c r="AE26" s="614"/>
      <c r="AF26" s="614"/>
      <c r="AG26" s="614"/>
      <c r="AH26" s="614"/>
      <c r="AI26" s="614"/>
      <c r="AJ26" s="614"/>
      <c r="AK26" s="614"/>
      <c r="AL26" s="615">
        <v>0</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2596910</v>
      </c>
      <c r="CS26" s="611"/>
      <c r="CT26" s="611"/>
      <c r="CU26" s="611"/>
      <c r="CV26" s="611"/>
      <c r="CW26" s="611"/>
      <c r="CX26" s="611"/>
      <c r="CY26" s="612"/>
      <c r="CZ26" s="615">
        <v>10.3</v>
      </c>
      <c r="DA26" s="643"/>
      <c r="DB26" s="643"/>
      <c r="DC26" s="645"/>
      <c r="DD26" s="619">
        <v>2422541</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3"/>
      <c r="DY26" s="643"/>
      <c r="DZ26" s="643"/>
      <c r="EA26" s="643"/>
      <c r="EB26" s="643"/>
      <c r="EC26" s="644"/>
    </row>
    <row r="27" spans="2:133" ht="11.25" customHeight="1" x14ac:dyDescent="0.15">
      <c r="B27" s="607" t="s">
        <v>286</v>
      </c>
      <c r="C27" s="608"/>
      <c r="D27" s="608"/>
      <c r="E27" s="608"/>
      <c r="F27" s="608"/>
      <c r="G27" s="608"/>
      <c r="H27" s="608"/>
      <c r="I27" s="608"/>
      <c r="J27" s="608"/>
      <c r="K27" s="608"/>
      <c r="L27" s="608"/>
      <c r="M27" s="608"/>
      <c r="N27" s="608"/>
      <c r="O27" s="608"/>
      <c r="P27" s="608"/>
      <c r="Q27" s="609"/>
      <c r="R27" s="610">
        <v>65406</v>
      </c>
      <c r="S27" s="611"/>
      <c r="T27" s="611"/>
      <c r="U27" s="611"/>
      <c r="V27" s="611"/>
      <c r="W27" s="611"/>
      <c r="X27" s="611"/>
      <c r="Y27" s="612"/>
      <c r="Z27" s="613">
        <v>0.2</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4522117</v>
      </c>
      <c r="BH27" s="611"/>
      <c r="BI27" s="611"/>
      <c r="BJ27" s="611"/>
      <c r="BK27" s="611"/>
      <c r="BL27" s="611"/>
      <c r="BM27" s="611"/>
      <c r="BN27" s="612"/>
      <c r="BO27" s="613">
        <v>100</v>
      </c>
      <c r="BP27" s="613"/>
      <c r="BQ27" s="613"/>
      <c r="BR27" s="613"/>
      <c r="BS27" s="614">
        <v>309441</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2531002</v>
      </c>
      <c r="CS27" s="631"/>
      <c r="CT27" s="631"/>
      <c r="CU27" s="631"/>
      <c r="CV27" s="631"/>
      <c r="CW27" s="631"/>
      <c r="CX27" s="631"/>
      <c r="CY27" s="632"/>
      <c r="CZ27" s="615">
        <v>10</v>
      </c>
      <c r="DA27" s="643"/>
      <c r="DB27" s="643"/>
      <c r="DC27" s="645"/>
      <c r="DD27" s="619">
        <v>1376426</v>
      </c>
      <c r="DE27" s="631"/>
      <c r="DF27" s="631"/>
      <c r="DG27" s="631"/>
      <c r="DH27" s="631"/>
      <c r="DI27" s="631"/>
      <c r="DJ27" s="631"/>
      <c r="DK27" s="632"/>
      <c r="DL27" s="619">
        <v>1108401</v>
      </c>
      <c r="DM27" s="631"/>
      <c r="DN27" s="631"/>
      <c r="DO27" s="631"/>
      <c r="DP27" s="631"/>
      <c r="DQ27" s="631"/>
      <c r="DR27" s="631"/>
      <c r="DS27" s="631"/>
      <c r="DT27" s="631"/>
      <c r="DU27" s="631"/>
      <c r="DV27" s="632"/>
      <c r="DW27" s="615">
        <v>7.9</v>
      </c>
      <c r="DX27" s="643"/>
      <c r="DY27" s="643"/>
      <c r="DZ27" s="643"/>
      <c r="EA27" s="643"/>
      <c r="EB27" s="643"/>
      <c r="EC27" s="644"/>
    </row>
    <row r="28" spans="2:133" ht="11.25" customHeight="1" x14ac:dyDescent="0.15">
      <c r="B28" s="607" t="s">
        <v>289</v>
      </c>
      <c r="C28" s="608"/>
      <c r="D28" s="608"/>
      <c r="E28" s="608"/>
      <c r="F28" s="608"/>
      <c r="G28" s="608"/>
      <c r="H28" s="608"/>
      <c r="I28" s="608"/>
      <c r="J28" s="608"/>
      <c r="K28" s="608"/>
      <c r="L28" s="608"/>
      <c r="M28" s="608"/>
      <c r="N28" s="608"/>
      <c r="O28" s="608"/>
      <c r="P28" s="608"/>
      <c r="Q28" s="609"/>
      <c r="R28" s="610">
        <v>301125</v>
      </c>
      <c r="S28" s="611"/>
      <c r="T28" s="611"/>
      <c r="U28" s="611"/>
      <c r="V28" s="611"/>
      <c r="W28" s="611"/>
      <c r="X28" s="611"/>
      <c r="Y28" s="612"/>
      <c r="Z28" s="613">
        <v>1.1000000000000001</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2496931</v>
      </c>
      <c r="CS28" s="611"/>
      <c r="CT28" s="611"/>
      <c r="CU28" s="611"/>
      <c r="CV28" s="611"/>
      <c r="CW28" s="611"/>
      <c r="CX28" s="611"/>
      <c r="CY28" s="612"/>
      <c r="CZ28" s="615">
        <v>9.9</v>
      </c>
      <c r="DA28" s="643"/>
      <c r="DB28" s="643"/>
      <c r="DC28" s="645"/>
      <c r="DD28" s="619">
        <v>2476811</v>
      </c>
      <c r="DE28" s="611"/>
      <c r="DF28" s="611"/>
      <c r="DG28" s="611"/>
      <c r="DH28" s="611"/>
      <c r="DI28" s="611"/>
      <c r="DJ28" s="611"/>
      <c r="DK28" s="612"/>
      <c r="DL28" s="619">
        <v>2476811</v>
      </c>
      <c r="DM28" s="611"/>
      <c r="DN28" s="611"/>
      <c r="DO28" s="611"/>
      <c r="DP28" s="611"/>
      <c r="DQ28" s="611"/>
      <c r="DR28" s="611"/>
      <c r="DS28" s="611"/>
      <c r="DT28" s="611"/>
      <c r="DU28" s="611"/>
      <c r="DV28" s="612"/>
      <c r="DW28" s="615">
        <v>17.600000000000001</v>
      </c>
      <c r="DX28" s="643"/>
      <c r="DY28" s="643"/>
      <c r="DZ28" s="643"/>
      <c r="EA28" s="643"/>
      <c r="EB28" s="643"/>
      <c r="EC28" s="644"/>
    </row>
    <row r="29" spans="2:133" ht="11.25" customHeight="1" x14ac:dyDescent="0.15">
      <c r="B29" s="607" t="s">
        <v>291</v>
      </c>
      <c r="C29" s="608"/>
      <c r="D29" s="608"/>
      <c r="E29" s="608"/>
      <c r="F29" s="608"/>
      <c r="G29" s="608"/>
      <c r="H29" s="608"/>
      <c r="I29" s="608"/>
      <c r="J29" s="608"/>
      <c r="K29" s="608"/>
      <c r="L29" s="608"/>
      <c r="M29" s="608"/>
      <c r="N29" s="608"/>
      <c r="O29" s="608"/>
      <c r="P29" s="608"/>
      <c r="Q29" s="609"/>
      <c r="R29" s="610">
        <v>97885</v>
      </c>
      <c r="S29" s="611"/>
      <c r="T29" s="611"/>
      <c r="U29" s="611"/>
      <c r="V29" s="611"/>
      <c r="W29" s="611"/>
      <c r="X29" s="611"/>
      <c r="Y29" s="612"/>
      <c r="Z29" s="613">
        <v>0.4</v>
      </c>
      <c r="AA29" s="613"/>
      <c r="AB29" s="613"/>
      <c r="AC29" s="613"/>
      <c r="AD29" s="614" t="s">
        <v>122</v>
      </c>
      <c r="AE29" s="614"/>
      <c r="AF29" s="614"/>
      <c r="AG29" s="614"/>
      <c r="AH29" s="614"/>
      <c r="AI29" s="614"/>
      <c r="AJ29" s="614"/>
      <c r="AK29" s="614"/>
      <c r="AL29" s="615" t="s">
        <v>122</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2496931</v>
      </c>
      <c r="CS29" s="631"/>
      <c r="CT29" s="631"/>
      <c r="CU29" s="631"/>
      <c r="CV29" s="631"/>
      <c r="CW29" s="631"/>
      <c r="CX29" s="631"/>
      <c r="CY29" s="632"/>
      <c r="CZ29" s="615">
        <v>9.9</v>
      </c>
      <c r="DA29" s="643"/>
      <c r="DB29" s="643"/>
      <c r="DC29" s="645"/>
      <c r="DD29" s="619">
        <v>2476811</v>
      </c>
      <c r="DE29" s="631"/>
      <c r="DF29" s="631"/>
      <c r="DG29" s="631"/>
      <c r="DH29" s="631"/>
      <c r="DI29" s="631"/>
      <c r="DJ29" s="631"/>
      <c r="DK29" s="632"/>
      <c r="DL29" s="619">
        <v>2476811</v>
      </c>
      <c r="DM29" s="631"/>
      <c r="DN29" s="631"/>
      <c r="DO29" s="631"/>
      <c r="DP29" s="631"/>
      <c r="DQ29" s="631"/>
      <c r="DR29" s="631"/>
      <c r="DS29" s="631"/>
      <c r="DT29" s="631"/>
      <c r="DU29" s="631"/>
      <c r="DV29" s="632"/>
      <c r="DW29" s="615">
        <v>17.600000000000001</v>
      </c>
      <c r="DX29" s="643"/>
      <c r="DY29" s="643"/>
      <c r="DZ29" s="643"/>
      <c r="EA29" s="643"/>
      <c r="EB29" s="643"/>
      <c r="EC29" s="644"/>
    </row>
    <row r="30" spans="2:133" ht="11.25" customHeight="1" x14ac:dyDescent="0.15">
      <c r="B30" s="607" t="s">
        <v>293</v>
      </c>
      <c r="C30" s="608"/>
      <c r="D30" s="608"/>
      <c r="E30" s="608"/>
      <c r="F30" s="608"/>
      <c r="G30" s="608"/>
      <c r="H30" s="608"/>
      <c r="I30" s="608"/>
      <c r="J30" s="608"/>
      <c r="K30" s="608"/>
      <c r="L30" s="608"/>
      <c r="M30" s="608"/>
      <c r="N30" s="608"/>
      <c r="O30" s="608"/>
      <c r="P30" s="608"/>
      <c r="Q30" s="609"/>
      <c r="R30" s="610">
        <v>2172572</v>
      </c>
      <c r="S30" s="611"/>
      <c r="T30" s="611"/>
      <c r="U30" s="611"/>
      <c r="V30" s="611"/>
      <c r="W30" s="611"/>
      <c r="X30" s="611"/>
      <c r="Y30" s="612"/>
      <c r="Z30" s="613">
        <v>8.1999999999999993</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2434983</v>
      </c>
      <c r="CS30" s="611"/>
      <c r="CT30" s="611"/>
      <c r="CU30" s="611"/>
      <c r="CV30" s="611"/>
      <c r="CW30" s="611"/>
      <c r="CX30" s="611"/>
      <c r="CY30" s="612"/>
      <c r="CZ30" s="615">
        <v>9.6</v>
      </c>
      <c r="DA30" s="643"/>
      <c r="DB30" s="643"/>
      <c r="DC30" s="645"/>
      <c r="DD30" s="619">
        <v>2415543</v>
      </c>
      <c r="DE30" s="611"/>
      <c r="DF30" s="611"/>
      <c r="DG30" s="611"/>
      <c r="DH30" s="611"/>
      <c r="DI30" s="611"/>
      <c r="DJ30" s="611"/>
      <c r="DK30" s="612"/>
      <c r="DL30" s="619">
        <v>2415543</v>
      </c>
      <c r="DM30" s="611"/>
      <c r="DN30" s="611"/>
      <c r="DO30" s="611"/>
      <c r="DP30" s="611"/>
      <c r="DQ30" s="611"/>
      <c r="DR30" s="611"/>
      <c r="DS30" s="611"/>
      <c r="DT30" s="611"/>
      <c r="DU30" s="611"/>
      <c r="DV30" s="612"/>
      <c r="DW30" s="615">
        <v>17.100000000000001</v>
      </c>
      <c r="DX30" s="643"/>
      <c r="DY30" s="643"/>
      <c r="DZ30" s="643"/>
      <c r="EA30" s="643"/>
      <c r="EB30" s="643"/>
      <c r="EC30" s="644"/>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99.5</v>
      </c>
      <c r="BH31" s="654"/>
      <c r="BI31" s="654"/>
      <c r="BJ31" s="654"/>
      <c r="BK31" s="654"/>
      <c r="BL31" s="654"/>
      <c r="BM31" s="605">
        <v>96</v>
      </c>
      <c r="BN31" s="654"/>
      <c r="BO31" s="654"/>
      <c r="BP31" s="654"/>
      <c r="BQ31" s="655"/>
      <c r="BR31" s="657">
        <v>99.5</v>
      </c>
      <c r="BS31" s="654"/>
      <c r="BT31" s="654"/>
      <c r="BU31" s="654"/>
      <c r="BV31" s="654"/>
      <c r="BW31" s="654"/>
      <c r="BX31" s="605">
        <v>95.1</v>
      </c>
      <c r="BY31" s="654"/>
      <c r="BZ31" s="654"/>
      <c r="CA31" s="654"/>
      <c r="CB31" s="655"/>
      <c r="CD31" s="650"/>
      <c r="CE31" s="651"/>
      <c r="CF31" s="607" t="s">
        <v>300</v>
      </c>
      <c r="CG31" s="608"/>
      <c r="CH31" s="608"/>
      <c r="CI31" s="608"/>
      <c r="CJ31" s="608"/>
      <c r="CK31" s="608"/>
      <c r="CL31" s="608"/>
      <c r="CM31" s="608"/>
      <c r="CN31" s="608"/>
      <c r="CO31" s="608"/>
      <c r="CP31" s="608"/>
      <c r="CQ31" s="609"/>
      <c r="CR31" s="610">
        <v>61948</v>
      </c>
      <c r="CS31" s="631"/>
      <c r="CT31" s="631"/>
      <c r="CU31" s="631"/>
      <c r="CV31" s="631"/>
      <c r="CW31" s="631"/>
      <c r="CX31" s="631"/>
      <c r="CY31" s="632"/>
      <c r="CZ31" s="615">
        <v>0.2</v>
      </c>
      <c r="DA31" s="643"/>
      <c r="DB31" s="643"/>
      <c r="DC31" s="645"/>
      <c r="DD31" s="619">
        <v>61268</v>
      </c>
      <c r="DE31" s="631"/>
      <c r="DF31" s="631"/>
      <c r="DG31" s="631"/>
      <c r="DH31" s="631"/>
      <c r="DI31" s="631"/>
      <c r="DJ31" s="631"/>
      <c r="DK31" s="632"/>
      <c r="DL31" s="619">
        <v>61268</v>
      </c>
      <c r="DM31" s="631"/>
      <c r="DN31" s="631"/>
      <c r="DO31" s="631"/>
      <c r="DP31" s="631"/>
      <c r="DQ31" s="631"/>
      <c r="DR31" s="631"/>
      <c r="DS31" s="631"/>
      <c r="DT31" s="631"/>
      <c r="DU31" s="631"/>
      <c r="DV31" s="632"/>
      <c r="DW31" s="615">
        <v>0.4</v>
      </c>
      <c r="DX31" s="643"/>
      <c r="DY31" s="643"/>
      <c r="DZ31" s="643"/>
      <c r="EA31" s="643"/>
      <c r="EB31" s="643"/>
      <c r="EC31" s="644"/>
    </row>
    <row r="32" spans="2:133" ht="11.25" customHeight="1" x14ac:dyDescent="0.15">
      <c r="B32" s="607" t="s">
        <v>301</v>
      </c>
      <c r="C32" s="608"/>
      <c r="D32" s="608"/>
      <c r="E32" s="608"/>
      <c r="F32" s="608"/>
      <c r="G32" s="608"/>
      <c r="H32" s="608"/>
      <c r="I32" s="608"/>
      <c r="J32" s="608"/>
      <c r="K32" s="608"/>
      <c r="L32" s="608"/>
      <c r="M32" s="608"/>
      <c r="N32" s="608"/>
      <c r="O32" s="608"/>
      <c r="P32" s="608"/>
      <c r="Q32" s="609"/>
      <c r="R32" s="610">
        <v>1347191</v>
      </c>
      <c r="S32" s="611"/>
      <c r="T32" s="611"/>
      <c r="U32" s="611"/>
      <c r="V32" s="611"/>
      <c r="W32" s="611"/>
      <c r="X32" s="611"/>
      <c r="Y32" s="612"/>
      <c r="Z32" s="613">
        <v>5.0999999999999996</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99.5</v>
      </c>
      <c r="BH32" s="631"/>
      <c r="BI32" s="631"/>
      <c r="BJ32" s="631"/>
      <c r="BK32" s="631"/>
      <c r="BL32" s="631"/>
      <c r="BM32" s="616">
        <v>97.5</v>
      </c>
      <c r="BN32" s="631"/>
      <c r="BO32" s="631"/>
      <c r="BP32" s="631"/>
      <c r="BQ32" s="656"/>
      <c r="BR32" s="667">
        <v>99.5</v>
      </c>
      <c r="BS32" s="631"/>
      <c r="BT32" s="631"/>
      <c r="BU32" s="631"/>
      <c r="BV32" s="631"/>
      <c r="BW32" s="631"/>
      <c r="BX32" s="616">
        <v>97</v>
      </c>
      <c r="BY32" s="631"/>
      <c r="BZ32" s="631"/>
      <c r="CA32" s="631"/>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3"/>
      <c r="DB32" s="643"/>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3"/>
      <c r="DY32" s="643"/>
      <c r="DZ32" s="643"/>
      <c r="EA32" s="643"/>
      <c r="EB32" s="643"/>
      <c r="EC32" s="644"/>
    </row>
    <row r="33" spans="2:133" ht="11.25" customHeight="1" x14ac:dyDescent="0.15">
      <c r="B33" s="607" t="s">
        <v>305</v>
      </c>
      <c r="C33" s="608"/>
      <c r="D33" s="608"/>
      <c r="E33" s="608"/>
      <c r="F33" s="608"/>
      <c r="G33" s="608"/>
      <c r="H33" s="608"/>
      <c r="I33" s="608"/>
      <c r="J33" s="608"/>
      <c r="K33" s="608"/>
      <c r="L33" s="608"/>
      <c r="M33" s="608"/>
      <c r="N33" s="608"/>
      <c r="O33" s="608"/>
      <c r="P33" s="608"/>
      <c r="Q33" s="609"/>
      <c r="R33" s="610">
        <v>77192</v>
      </c>
      <c r="S33" s="611"/>
      <c r="T33" s="611"/>
      <c r="U33" s="611"/>
      <c r="V33" s="611"/>
      <c r="W33" s="611"/>
      <c r="X33" s="611"/>
      <c r="Y33" s="612"/>
      <c r="Z33" s="613">
        <v>0.3</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3" t="s">
        <v>306</v>
      </c>
      <c r="AY33" s="634"/>
      <c r="AZ33" s="634"/>
      <c r="BA33" s="634"/>
      <c r="BB33" s="634"/>
      <c r="BC33" s="634"/>
      <c r="BD33" s="634"/>
      <c r="BE33" s="634"/>
      <c r="BF33" s="635"/>
      <c r="BG33" s="668">
        <v>99.4</v>
      </c>
      <c r="BH33" s="669"/>
      <c r="BI33" s="669"/>
      <c r="BJ33" s="669"/>
      <c r="BK33" s="669"/>
      <c r="BL33" s="669"/>
      <c r="BM33" s="670">
        <v>94.6</v>
      </c>
      <c r="BN33" s="669"/>
      <c r="BO33" s="669"/>
      <c r="BP33" s="669"/>
      <c r="BQ33" s="671"/>
      <c r="BR33" s="668">
        <v>99.4</v>
      </c>
      <c r="BS33" s="669"/>
      <c r="BT33" s="669"/>
      <c r="BU33" s="669"/>
      <c r="BV33" s="669"/>
      <c r="BW33" s="669"/>
      <c r="BX33" s="670">
        <v>93.3</v>
      </c>
      <c r="BY33" s="669"/>
      <c r="BZ33" s="669"/>
      <c r="CA33" s="669"/>
      <c r="CB33" s="671"/>
      <c r="CD33" s="607" t="s">
        <v>307</v>
      </c>
      <c r="CE33" s="608"/>
      <c r="CF33" s="608"/>
      <c r="CG33" s="608"/>
      <c r="CH33" s="608"/>
      <c r="CI33" s="608"/>
      <c r="CJ33" s="608"/>
      <c r="CK33" s="608"/>
      <c r="CL33" s="608"/>
      <c r="CM33" s="608"/>
      <c r="CN33" s="608"/>
      <c r="CO33" s="608"/>
      <c r="CP33" s="608"/>
      <c r="CQ33" s="609"/>
      <c r="CR33" s="610">
        <v>13251699</v>
      </c>
      <c r="CS33" s="631"/>
      <c r="CT33" s="631"/>
      <c r="CU33" s="631"/>
      <c r="CV33" s="631"/>
      <c r="CW33" s="631"/>
      <c r="CX33" s="631"/>
      <c r="CY33" s="632"/>
      <c r="CZ33" s="615">
        <v>52.4</v>
      </c>
      <c r="DA33" s="643"/>
      <c r="DB33" s="643"/>
      <c r="DC33" s="645"/>
      <c r="DD33" s="619">
        <v>8691860</v>
      </c>
      <c r="DE33" s="631"/>
      <c r="DF33" s="631"/>
      <c r="DG33" s="631"/>
      <c r="DH33" s="631"/>
      <c r="DI33" s="631"/>
      <c r="DJ33" s="631"/>
      <c r="DK33" s="632"/>
      <c r="DL33" s="619">
        <v>5918123</v>
      </c>
      <c r="DM33" s="631"/>
      <c r="DN33" s="631"/>
      <c r="DO33" s="631"/>
      <c r="DP33" s="631"/>
      <c r="DQ33" s="631"/>
      <c r="DR33" s="631"/>
      <c r="DS33" s="631"/>
      <c r="DT33" s="631"/>
      <c r="DU33" s="631"/>
      <c r="DV33" s="632"/>
      <c r="DW33" s="615">
        <v>42</v>
      </c>
      <c r="DX33" s="643"/>
      <c r="DY33" s="643"/>
      <c r="DZ33" s="643"/>
      <c r="EA33" s="643"/>
      <c r="EB33" s="643"/>
      <c r="EC33" s="644"/>
    </row>
    <row r="34" spans="2:133" ht="11.25" customHeight="1" x14ac:dyDescent="0.15">
      <c r="B34" s="607" t="s">
        <v>308</v>
      </c>
      <c r="C34" s="608"/>
      <c r="D34" s="608"/>
      <c r="E34" s="608"/>
      <c r="F34" s="608"/>
      <c r="G34" s="608"/>
      <c r="H34" s="608"/>
      <c r="I34" s="608"/>
      <c r="J34" s="608"/>
      <c r="K34" s="608"/>
      <c r="L34" s="608"/>
      <c r="M34" s="608"/>
      <c r="N34" s="608"/>
      <c r="O34" s="608"/>
      <c r="P34" s="608"/>
      <c r="Q34" s="609"/>
      <c r="R34" s="610">
        <v>1042860</v>
      </c>
      <c r="S34" s="611"/>
      <c r="T34" s="611"/>
      <c r="U34" s="611"/>
      <c r="V34" s="611"/>
      <c r="W34" s="611"/>
      <c r="X34" s="611"/>
      <c r="Y34" s="612"/>
      <c r="Z34" s="613">
        <v>3.9</v>
      </c>
      <c r="AA34" s="613"/>
      <c r="AB34" s="613"/>
      <c r="AC34" s="613"/>
      <c r="AD34" s="614" t="s">
        <v>122</v>
      </c>
      <c r="AE34" s="614"/>
      <c r="AF34" s="614"/>
      <c r="AG34" s="614"/>
      <c r="AH34" s="614"/>
      <c r="AI34" s="614"/>
      <c r="AJ34" s="614"/>
      <c r="AK34" s="614"/>
      <c r="AL34" s="615" t="s">
        <v>122</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309</v>
      </c>
      <c r="CE34" s="608"/>
      <c r="CF34" s="608"/>
      <c r="CG34" s="608"/>
      <c r="CH34" s="608"/>
      <c r="CI34" s="608"/>
      <c r="CJ34" s="608"/>
      <c r="CK34" s="608"/>
      <c r="CL34" s="608"/>
      <c r="CM34" s="608"/>
      <c r="CN34" s="608"/>
      <c r="CO34" s="608"/>
      <c r="CP34" s="608"/>
      <c r="CQ34" s="609"/>
      <c r="CR34" s="610">
        <v>3907002</v>
      </c>
      <c r="CS34" s="611"/>
      <c r="CT34" s="611"/>
      <c r="CU34" s="611"/>
      <c r="CV34" s="611"/>
      <c r="CW34" s="611"/>
      <c r="CX34" s="611"/>
      <c r="CY34" s="612"/>
      <c r="CZ34" s="615">
        <v>15.5</v>
      </c>
      <c r="DA34" s="643"/>
      <c r="DB34" s="643"/>
      <c r="DC34" s="645"/>
      <c r="DD34" s="619">
        <v>2372735</v>
      </c>
      <c r="DE34" s="611"/>
      <c r="DF34" s="611"/>
      <c r="DG34" s="611"/>
      <c r="DH34" s="611"/>
      <c r="DI34" s="611"/>
      <c r="DJ34" s="611"/>
      <c r="DK34" s="612"/>
      <c r="DL34" s="619">
        <v>2146174</v>
      </c>
      <c r="DM34" s="611"/>
      <c r="DN34" s="611"/>
      <c r="DO34" s="611"/>
      <c r="DP34" s="611"/>
      <c r="DQ34" s="611"/>
      <c r="DR34" s="611"/>
      <c r="DS34" s="611"/>
      <c r="DT34" s="611"/>
      <c r="DU34" s="611"/>
      <c r="DV34" s="612"/>
      <c r="DW34" s="615">
        <v>15.2</v>
      </c>
      <c r="DX34" s="643"/>
      <c r="DY34" s="643"/>
      <c r="DZ34" s="643"/>
      <c r="EA34" s="643"/>
      <c r="EB34" s="643"/>
      <c r="EC34" s="644"/>
    </row>
    <row r="35" spans="2:133" ht="11.25" customHeight="1" x14ac:dyDescent="0.15">
      <c r="B35" s="607" t="s">
        <v>310</v>
      </c>
      <c r="C35" s="608"/>
      <c r="D35" s="608"/>
      <c r="E35" s="608"/>
      <c r="F35" s="608"/>
      <c r="G35" s="608"/>
      <c r="H35" s="608"/>
      <c r="I35" s="608"/>
      <c r="J35" s="608"/>
      <c r="K35" s="608"/>
      <c r="L35" s="608"/>
      <c r="M35" s="608"/>
      <c r="N35" s="608"/>
      <c r="O35" s="608"/>
      <c r="P35" s="608"/>
      <c r="Q35" s="609"/>
      <c r="R35" s="610">
        <v>1743133</v>
      </c>
      <c r="S35" s="611"/>
      <c r="T35" s="611"/>
      <c r="U35" s="611"/>
      <c r="V35" s="611"/>
      <c r="W35" s="611"/>
      <c r="X35" s="611"/>
      <c r="Y35" s="612"/>
      <c r="Z35" s="613">
        <v>6.6</v>
      </c>
      <c r="AA35" s="613"/>
      <c r="AB35" s="613"/>
      <c r="AC35" s="613"/>
      <c r="AD35" s="614" t="s">
        <v>122</v>
      </c>
      <c r="AE35" s="614"/>
      <c r="AF35" s="614"/>
      <c r="AG35" s="614"/>
      <c r="AH35" s="614"/>
      <c r="AI35" s="614"/>
      <c r="AJ35" s="614"/>
      <c r="AK35" s="614"/>
      <c r="AL35" s="615" t="s">
        <v>122</v>
      </c>
      <c r="AM35" s="616"/>
      <c r="AN35" s="616"/>
      <c r="AO35" s="617"/>
      <c r="AP35" s="218"/>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472748</v>
      </c>
      <c r="CS35" s="631"/>
      <c r="CT35" s="631"/>
      <c r="CU35" s="631"/>
      <c r="CV35" s="631"/>
      <c r="CW35" s="631"/>
      <c r="CX35" s="631"/>
      <c r="CY35" s="632"/>
      <c r="CZ35" s="615">
        <v>1.9</v>
      </c>
      <c r="DA35" s="643"/>
      <c r="DB35" s="643"/>
      <c r="DC35" s="645"/>
      <c r="DD35" s="619">
        <v>337687</v>
      </c>
      <c r="DE35" s="631"/>
      <c r="DF35" s="631"/>
      <c r="DG35" s="631"/>
      <c r="DH35" s="631"/>
      <c r="DI35" s="631"/>
      <c r="DJ35" s="631"/>
      <c r="DK35" s="632"/>
      <c r="DL35" s="619">
        <v>286352</v>
      </c>
      <c r="DM35" s="631"/>
      <c r="DN35" s="631"/>
      <c r="DO35" s="631"/>
      <c r="DP35" s="631"/>
      <c r="DQ35" s="631"/>
      <c r="DR35" s="631"/>
      <c r="DS35" s="631"/>
      <c r="DT35" s="631"/>
      <c r="DU35" s="631"/>
      <c r="DV35" s="632"/>
      <c r="DW35" s="615">
        <v>2</v>
      </c>
      <c r="DX35" s="643"/>
      <c r="DY35" s="643"/>
      <c r="DZ35" s="643"/>
      <c r="EA35" s="643"/>
      <c r="EB35" s="643"/>
      <c r="EC35" s="644"/>
    </row>
    <row r="36" spans="2:133" ht="11.25" customHeight="1" x14ac:dyDescent="0.15">
      <c r="B36" s="607" t="s">
        <v>314</v>
      </c>
      <c r="C36" s="608"/>
      <c r="D36" s="608"/>
      <c r="E36" s="608"/>
      <c r="F36" s="608"/>
      <c r="G36" s="608"/>
      <c r="H36" s="608"/>
      <c r="I36" s="608"/>
      <c r="J36" s="608"/>
      <c r="K36" s="608"/>
      <c r="L36" s="608"/>
      <c r="M36" s="608"/>
      <c r="N36" s="608"/>
      <c r="O36" s="608"/>
      <c r="P36" s="608"/>
      <c r="Q36" s="609"/>
      <c r="R36" s="610">
        <v>1905061</v>
      </c>
      <c r="S36" s="611"/>
      <c r="T36" s="611"/>
      <c r="U36" s="611"/>
      <c r="V36" s="611"/>
      <c r="W36" s="611"/>
      <c r="X36" s="611"/>
      <c r="Y36" s="612"/>
      <c r="Z36" s="613">
        <v>7.2</v>
      </c>
      <c r="AA36" s="613"/>
      <c r="AB36" s="613"/>
      <c r="AC36" s="613"/>
      <c r="AD36" s="614" t="s">
        <v>122</v>
      </c>
      <c r="AE36" s="614"/>
      <c r="AF36" s="614"/>
      <c r="AG36" s="614"/>
      <c r="AH36" s="614"/>
      <c r="AI36" s="614"/>
      <c r="AJ36" s="614"/>
      <c r="AK36" s="614"/>
      <c r="AL36" s="615" t="s">
        <v>122</v>
      </c>
      <c r="AM36" s="616"/>
      <c r="AN36" s="616"/>
      <c r="AO36" s="617"/>
      <c r="AP36" s="218"/>
      <c r="AQ36" s="676" t="s">
        <v>315</v>
      </c>
      <c r="AR36" s="677"/>
      <c r="AS36" s="677"/>
      <c r="AT36" s="677"/>
      <c r="AU36" s="677"/>
      <c r="AV36" s="677"/>
      <c r="AW36" s="677"/>
      <c r="AX36" s="677"/>
      <c r="AY36" s="678"/>
      <c r="AZ36" s="599">
        <v>3542938</v>
      </c>
      <c r="BA36" s="600"/>
      <c r="BB36" s="600"/>
      <c r="BC36" s="600"/>
      <c r="BD36" s="600"/>
      <c r="BE36" s="600"/>
      <c r="BF36" s="672"/>
      <c r="BG36" s="596" t="s">
        <v>316</v>
      </c>
      <c r="BH36" s="597"/>
      <c r="BI36" s="597"/>
      <c r="BJ36" s="597"/>
      <c r="BK36" s="597"/>
      <c r="BL36" s="597"/>
      <c r="BM36" s="597"/>
      <c r="BN36" s="597"/>
      <c r="BO36" s="597"/>
      <c r="BP36" s="597"/>
      <c r="BQ36" s="597"/>
      <c r="BR36" s="597"/>
      <c r="BS36" s="597"/>
      <c r="BT36" s="597"/>
      <c r="BU36" s="598"/>
      <c r="BV36" s="599">
        <v>75465</v>
      </c>
      <c r="BW36" s="600"/>
      <c r="BX36" s="600"/>
      <c r="BY36" s="600"/>
      <c r="BZ36" s="600"/>
      <c r="CA36" s="600"/>
      <c r="CB36" s="672"/>
      <c r="CD36" s="607" t="s">
        <v>317</v>
      </c>
      <c r="CE36" s="608"/>
      <c r="CF36" s="608"/>
      <c r="CG36" s="608"/>
      <c r="CH36" s="608"/>
      <c r="CI36" s="608"/>
      <c r="CJ36" s="608"/>
      <c r="CK36" s="608"/>
      <c r="CL36" s="608"/>
      <c r="CM36" s="608"/>
      <c r="CN36" s="608"/>
      <c r="CO36" s="608"/>
      <c r="CP36" s="608"/>
      <c r="CQ36" s="609"/>
      <c r="CR36" s="610">
        <v>2475236</v>
      </c>
      <c r="CS36" s="611"/>
      <c r="CT36" s="611"/>
      <c r="CU36" s="611"/>
      <c r="CV36" s="611"/>
      <c r="CW36" s="611"/>
      <c r="CX36" s="611"/>
      <c r="CY36" s="612"/>
      <c r="CZ36" s="615">
        <v>9.8000000000000007</v>
      </c>
      <c r="DA36" s="643"/>
      <c r="DB36" s="643"/>
      <c r="DC36" s="645"/>
      <c r="DD36" s="619">
        <v>1935123</v>
      </c>
      <c r="DE36" s="611"/>
      <c r="DF36" s="611"/>
      <c r="DG36" s="611"/>
      <c r="DH36" s="611"/>
      <c r="DI36" s="611"/>
      <c r="DJ36" s="611"/>
      <c r="DK36" s="612"/>
      <c r="DL36" s="619">
        <v>1320895</v>
      </c>
      <c r="DM36" s="611"/>
      <c r="DN36" s="611"/>
      <c r="DO36" s="611"/>
      <c r="DP36" s="611"/>
      <c r="DQ36" s="611"/>
      <c r="DR36" s="611"/>
      <c r="DS36" s="611"/>
      <c r="DT36" s="611"/>
      <c r="DU36" s="611"/>
      <c r="DV36" s="612"/>
      <c r="DW36" s="615">
        <v>9.4</v>
      </c>
      <c r="DX36" s="643"/>
      <c r="DY36" s="643"/>
      <c r="DZ36" s="643"/>
      <c r="EA36" s="643"/>
      <c r="EB36" s="643"/>
      <c r="EC36" s="644"/>
    </row>
    <row r="37" spans="2:133" ht="11.25" customHeight="1" x14ac:dyDescent="0.15">
      <c r="B37" s="607" t="s">
        <v>318</v>
      </c>
      <c r="C37" s="608"/>
      <c r="D37" s="608"/>
      <c r="E37" s="608"/>
      <c r="F37" s="608"/>
      <c r="G37" s="608"/>
      <c r="H37" s="608"/>
      <c r="I37" s="608"/>
      <c r="J37" s="608"/>
      <c r="K37" s="608"/>
      <c r="L37" s="608"/>
      <c r="M37" s="608"/>
      <c r="N37" s="608"/>
      <c r="O37" s="608"/>
      <c r="P37" s="608"/>
      <c r="Q37" s="609"/>
      <c r="R37" s="610">
        <v>724782</v>
      </c>
      <c r="S37" s="611"/>
      <c r="T37" s="611"/>
      <c r="U37" s="611"/>
      <c r="V37" s="611"/>
      <c r="W37" s="611"/>
      <c r="X37" s="611"/>
      <c r="Y37" s="612"/>
      <c r="Z37" s="613">
        <v>2.7</v>
      </c>
      <c r="AA37" s="613"/>
      <c r="AB37" s="613"/>
      <c r="AC37" s="613"/>
      <c r="AD37" s="614">
        <v>573</v>
      </c>
      <c r="AE37" s="614"/>
      <c r="AF37" s="614"/>
      <c r="AG37" s="614"/>
      <c r="AH37" s="614"/>
      <c r="AI37" s="614"/>
      <c r="AJ37" s="614"/>
      <c r="AK37" s="614"/>
      <c r="AL37" s="615">
        <v>0</v>
      </c>
      <c r="AM37" s="616"/>
      <c r="AN37" s="616"/>
      <c r="AO37" s="617"/>
      <c r="AQ37" s="673" t="s">
        <v>319</v>
      </c>
      <c r="AR37" s="674"/>
      <c r="AS37" s="674"/>
      <c r="AT37" s="674"/>
      <c r="AU37" s="674"/>
      <c r="AV37" s="674"/>
      <c r="AW37" s="674"/>
      <c r="AX37" s="674"/>
      <c r="AY37" s="675"/>
      <c r="AZ37" s="610">
        <v>1060767</v>
      </c>
      <c r="BA37" s="611"/>
      <c r="BB37" s="611"/>
      <c r="BC37" s="611"/>
      <c r="BD37" s="631"/>
      <c r="BE37" s="631"/>
      <c r="BF37" s="656"/>
      <c r="BG37" s="607" t="s">
        <v>320</v>
      </c>
      <c r="BH37" s="608"/>
      <c r="BI37" s="608"/>
      <c r="BJ37" s="608"/>
      <c r="BK37" s="608"/>
      <c r="BL37" s="608"/>
      <c r="BM37" s="608"/>
      <c r="BN37" s="608"/>
      <c r="BO37" s="608"/>
      <c r="BP37" s="608"/>
      <c r="BQ37" s="608"/>
      <c r="BR37" s="608"/>
      <c r="BS37" s="608"/>
      <c r="BT37" s="608"/>
      <c r="BU37" s="609"/>
      <c r="BV37" s="610">
        <v>50137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2276</v>
      </c>
      <c r="CS37" s="631"/>
      <c r="CT37" s="631"/>
      <c r="CU37" s="631"/>
      <c r="CV37" s="631"/>
      <c r="CW37" s="631"/>
      <c r="CX37" s="631"/>
      <c r="CY37" s="632"/>
      <c r="CZ37" s="615">
        <v>0</v>
      </c>
      <c r="DA37" s="643"/>
      <c r="DB37" s="643"/>
      <c r="DC37" s="645"/>
      <c r="DD37" s="619">
        <v>2276</v>
      </c>
      <c r="DE37" s="631"/>
      <c r="DF37" s="631"/>
      <c r="DG37" s="631"/>
      <c r="DH37" s="631"/>
      <c r="DI37" s="631"/>
      <c r="DJ37" s="631"/>
      <c r="DK37" s="632"/>
      <c r="DL37" s="619">
        <v>2276</v>
      </c>
      <c r="DM37" s="631"/>
      <c r="DN37" s="631"/>
      <c r="DO37" s="631"/>
      <c r="DP37" s="631"/>
      <c r="DQ37" s="631"/>
      <c r="DR37" s="631"/>
      <c r="DS37" s="631"/>
      <c r="DT37" s="631"/>
      <c r="DU37" s="631"/>
      <c r="DV37" s="632"/>
      <c r="DW37" s="615">
        <v>0</v>
      </c>
      <c r="DX37" s="643"/>
      <c r="DY37" s="643"/>
      <c r="DZ37" s="643"/>
      <c r="EA37" s="643"/>
      <c r="EB37" s="643"/>
      <c r="EC37" s="644"/>
    </row>
    <row r="38" spans="2:133" ht="11.25" customHeight="1" x14ac:dyDescent="0.15">
      <c r="B38" s="607" t="s">
        <v>322</v>
      </c>
      <c r="C38" s="608"/>
      <c r="D38" s="608"/>
      <c r="E38" s="608"/>
      <c r="F38" s="608"/>
      <c r="G38" s="608"/>
      <c r="H38" s="608"/>
      <c r="I38" s="608"/>
      <c r="J38" s="608"/>
      <c r="K38" s="608"/>
      <c r="L38" s="608"/>
      <c r="M38" s="608"/>
      <c r="N38" s="608"/>
      <c r="O38" s="608"/>
      <c r="P38" s="608"/>
      <c r="Q38" s="609"/>
      <c r="R38" s="610">
        <v>2162500</v>
      </c>
      <c r="S38" s="611"/>
      <c r="T38" s="611"/>
      <c r="U38" s="611"/>
      <c r="V38" s="611"/>
      <c r="W38" s="611"/>
      <c r="X38" s="611"/>
      <c r="Y38" s="612"/>
      <c r="Z38" s="613">
        <v>8.1999999999999993</v>
      </c>
      <c r="AA38" s="613"/>
      <c r="AB38" s="613"/>
      <c r="AC38" s="613"/>
      <c r="AD38" s="614" t="s">
        <v>122</v>
      </c>
      <c r="AE38" s="614"/>
      <c r="AF38" s="614"/>
      <c r="AG38" s="614"/>
      <c r="AH38" s="614"/>
      <c r="AI38" s="614"/>
      <c r="AJ38" s="614"/>
      <c r="AK38" s="614"/>
      <c r="AL38" s="615" t="s">
        <v>122</v>
      </c>
      <c r="AM38" s="616"/>
      <c r="AN38" s="616"/>
      <c r="AO38" s="617"/>
      <c r="AQ38" s="673" t="s">
        <v>323</v>
      </c>
      <c r="AR38" s="674"/>
      <c r="AS38" s="674"/>
      <c r="AT38" s="674"/>
      <c r="AU38" s="674"/>
      <c r="AV38" s="674"/>
      <c r="AW38" s="674"/>
      <c r="AX38" s="674"/>
      <c r="AY38" s="675"/>
      <c r="AZ38" s="610">
        <v>505358</v>
      </c>
      <c r="BA38" s="611"/>
      <c r="BB38" s="611"/>
      <c r="BC38" s="611"/>
      <c r="BD38" s="631"/>
      <c r="BE38" s="631"/>
      <c r="BF38" s="656"/>
      <c r="BG38" s="607" t="s">
        <v>324</v>
      </c>
      <c r="BH38" s="608"/>
      <c r="BI38" s="608"/>
      <c r="BJ38" s="608"/>
      <c r="BK38" s="608"/>
      <c r="BL38" s="608"/>
      <c r="BM38" s="608"/>
      <c r="BN38" s="608"/>
      <c r="BO38" s="608"/>
      <c r="BP38" s="608"/>
      <c r="BQ38" s="608"/>
      <c r="BR38" s="608"/>
      <c r="BS38" s="608"/>
      <c r="BT38" s="608"/>
      <c r="BU38" s="609"/>
      <c r="BV38" s="610">
        <v>3717</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1637592</v>
      </c>
      <c r="CS38" s="611"/>
      <c r="CT38" s="611"/>
      <c r="CU38" s="611"/>
      <c r="CV38" s="611"/>
      <c r="CW38" s="611"/>
      <c r="CX38" s="611"/>
      <c r="CY38" s="612"/>
      <c r="CZ38" s="615">
        <v>6.5</v>
      </c>
      <c r="DA38" s="643"/>
      <c r="DB38" s="643"/>
      <c r="DC38" s="645"/>
      <c r="DD38" s="619">
        <v>1422283</v>
      </c>
      <c r="DE38" s="611"/>
      <c r="DF38" s="611"/>
      <c r="DG38" s="611"/>
      <c r="DH38" s="611"/>
      <c r="DI38" s="611"/>
      <c r="DJ38" s="611"/>
      <c r="DK38" s="612"/>
      <c r="DL38" s="619">
        <v>1228335</v>
      </c>
      <c r="DM38" s="611"/>
      <c r="DN38" s="611"/>
      <c r="DO38" s="611"/>
      <c r="DP38" s="611"/>
      <c r="DQ38" s="611"/>
      <c r="DR38" s="611"/>
      <c r="DS38" s="611"/>
      <c r="DT38" s="611"/>
      <c r="DU38" s="611"/>
      <c r="DV38" s="612"/>
      <c r="DW38" s="615">
        <v>8.6999999999999993</v>
      </c>
      <c r="DX38" s="643"/>
      <c r="DY38" s="643"/>
      <c r="DZ38" s="643"/>
      <c r="EA38" s="643"/>
      <c r="EB38" s="643"/>
      <c r="EC38" s="644"/>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3" t="s">
        <v>327</v>
      </c>
      <c r="AR39" s="674"/>
      <c r="AS39" s="674"/>
      <c r="AT39" s="674"/>
      <c r="AU39" s="674"/>
      <c r="AV39" s="674"/>
      <c r="AW39" s="674"/>
      <c r="AX39" s="674"/>
      <c r="AY39" s="675"/>
      <c r="AZ39" s="610">
        <v>329444</v>
      </c>
      <c r="BA39" s="611"/>
      <c r="BB39" s="611"/>
      <c r="BC39" s="611"/>
      <c r="BD39" s="631"/>
      <c r="BE39" s="631"/>
      <c r="BF39" s="656"/>
      <c r="BG39" s="607" t="s">
        <v>328</v>
      </c>
      <c r="BH39" s="608"/>
      <c r="BI39" s="608"/>
      <c r="BJ39" s="608"/>
      <c r="BK39" s="608"/>
      <c r="BL39" s="608"/>
      <c r="BM39" s="608"/>
      <c r="BN39" s="608"/>
      <c r="BO39" s="608"/>
      <c r="BP39" s="608"/>
      <c r="BQ39" s="608"/>
      <c r="BR39" s="608"/>
      <c r="BS39" s="608"/>
      <c r="BT39" s="608"/>
      <c r="BU39" s="609"/>
      <c r="BV39" s="610">
        <v>5498</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3297137</v>
      </c>
      <c r="CS39" s="631"/>
      <c r="CT39" s="631"/>
      <c r="CU39" s="631"/>
      <c r="CV39" s="631"/>
      <c r="CW39" s="631"/>
      <c r="CX39" s="631"/>
      <c r="CY39" s="632"/>
      <c r="CZ39" s="615">
        <v>13</v>
      </c>
      <c r="DA39" s="643"/>
      <c r="DB39" s="643"/>
      <c r="DC39" s="645"/>
      <c r="DD39" s="619">
        <v>1469776</v>
      </c>
      <c r="DE39" s="631"/>
      <c r="DF39" s="631"/>
      <c r="DG39" s="631"/>
      <c r="DH39" s="631"/>
      <c r="DI39" s="631"/>
      <c r="DJ39" s="631"/>
      <c r="DK39" s="632"/>
      <c r="DL39" s="619" t="s">
        <v>122</v>
      </c>
      <c r="DM39" s="631"/>
      <c r="DN39" s="631"/>
      <c r="DO39" s="631"/>
      <c r="DP39" s="631"/>
      <c r="DQ39" s="631"/>
      <c r="DR39" s="631"/>
      <c r="DS39" s="631"/>
      <c r="DT39" s="631"/>
      <c r="DU39" s="631"/>
      <c r="DV39" s="632"/>
      <c r="DW39" s="615" t="s">
        <v>122</v>
      </c>
      <c r="DX39" s="643"/>
      <c r="DY39" s="643"/>
      <c r="DZ39" s="643"/>
      <c r="EA39" s="643"/>
      <c r="EB39" s="643"/>
      <c r="EC39" s="644"/>
    </row>
    <row r="40" spans="2:133" ht="11.25" customHeight="1" x14ac:dyDescent="0.15">
      <c r="B40" s="607" t="s">
        <v>330</v>
      </c>
      <c r="C40" s="608"/>
      <c r="D40" s="608"/>
      <c r="E40" s="608"/>
      <c r="F40" s="608"/>
      <c r="G40" s="608"/>
      <c r="H40" s="608"/>
      <c r="I40" s="608"/>
      <c r="J40" s="608"/>
      <c r="K40" s="608"/>
      <c r="L40" s="608"/>
      <c r="M40" s="608"/>
      <c r="N40" s="608"/>
      <c r="O40" s="608"/>
      <c r="P40" s="608"/>
      <c r="Q40" s="609"/>
      <c r="R40" s="610" t="s">
        <v>122</v>
      </c>
      <c r="S40" s="611"/>
      <c r="T40" s="611"/>
      <c r="U40" s="611"/>
      <c r="V40" s="611"/>
      <c r="W40" s="611"/>
      <c r="X40" s="611"/>
      <c r="Y40" s="612"/>
      <c r="Z40" s="613" t="s">
        <v>122</v>
      </c>
      <c r="AA40" s="613"/>
      <c r="AB40" s="613"/>
      <c r="AC40" s="613"/>
      <c r="AD40" s="614" t="s">
        <v>122</v>
      </c>
      <c r="AE40" s="614"/>
      <c r="AF40" s="614"/>
      <c r="AG40" s="614"/>
      <c r="AH40" s="614"/>
      <c r="AI40" s="614"/>
      <c r="AJ40" s="614"/>
      <c r="AK40" s="614"/>
      <c r="AL40" s="615" t="s">
        <v>122</v>
      </c>
      <c r="AM40" s="616"/>
      <c r="AN40" s="616"/>
      <c r="AO40" s="617"/>
      <c r="AQ40" s="673" t="s">
        <v>331</v>
      </c>
      <c r="AR40" s="674"/>
      <c r="AS40" s="674"/>
      <c r="AT40" s="674"/>
      <c r="AU40" s="674"/>
      <c r="AV40" s="674"/>
      <c r="AW40" s="674"/>
      <c r="AX40" s="674"/>
      <c r="AY40" s="675"/>
      <c r="AZ40" s="610">
        <v>67497</v>
      </c>
      <c r="BA40" s="611"/>
      <c r="BB40" s="611"/>
      <c r="BC40" s="611"/>
      <c r="BD40" s="631"/>
      <c r="BE40" s="631"/>
      <c r="BF40" s="656"/>
      <c r="BG40" s="660" t="s">
        <v>332</v>
      </c>
      <c r="BH40" s="661"/>
      <c r="BI40" s="661"/>
      <c r="BJ40" s="661"/>
      <c r="BK40" s="661"/>
      <c r="BL40" s="214"/>
      <c r="BM40" s="608" t="s">
        <v>333</v>
      </c>
      <c r="BN40" s="608"/>
      <c r="BO40" s="608"/>
      <c r="BP40" s="608"/>
      <c r="BQ40" s="608"/>
      <c r="BR40" s="608"/>
      <c r="BS40" s="608"/>
      <c r="BT40" s="608"/>
      <c r="BU40" s="609"/>
      <c r="BV40" s="610">
        <v>104</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1461984</v>
      </c>
      <c r="CS40" s="611"/>
      <c r="CT40" s="611"/>
      <c r="CU40" s="611"/>
      <c r="CV40" s="611"/>
      <c r="CW40" s="611"/>
      <c r="CX40" s="611"/>
      <c r="CY40" s="612"/>
      <c r="CZ40" s="615">
        <v>5.8</v>
      </c>
      <c r="DA40" s="643"/>
      <c r="DB40" s="643"/>
      <c r="DC40" s="645"/>
      <c r="DD40" s="619">
        <v>1154256</v>
      </c>
      <c r="DE40" s="611"/>
      <c r="DF40" s="611"/>
      <c r="DG40" s="611"/>
      <c r="DH40" s="611"/>
      <c r="DI40" s="611"/>
      <c r="DJ40" s="611"/>
      <c r="DK40" s="612"/>
      <c r="DL40" s="619">
        <v>936367</v>
      </c>
      <c r="DM40" s="611"/>
      <c r="DN40" s="611"/>
      <c r="DO40" s="611"/>
      <c r="DP40" s="611"/>
      <c r="DQ40" s="611"/>
      <c r="DR40" s="611"/>
      <c r="DS40" s="611"/>
      <c r="DT40" s="611"/>
      <c r="DU40" s="611"/>
      <c r="DV40" s="612"/>
      <c r="DW40" s="615">
        <v>6.6</v>
      </c>
      <c r="DX40" s="643"/>
      <c r="DY40" s="643"/>
      <c r="DZ40" s="643"/>
      <c r="EA40" s="643"/>
      <c r="EB40" s="643"/>
      <c r="EC40" s="644"/>
    </row>
    <row r="41" spans="2:133" ht="11.25" customHeight="1" x14ac:dyDescent="0.15">
      <c r="B41" s="633" t="s">
        <v>335</v>
      </c>
      <c r="C41" s="634"/>
      <c r="D41" s="634"/>
      <c r="E41" s="634"/>
      <c r="F41" s="634"/>
      <c r="G41" s="634"/>
      <c r="H41" s="634"/>
      <c r="I41" s="634"/>
      <c r="J41" s="634"/>
      <c r="K41" s="634"/>
      <c r="L41" s="634"/>
      <c r="M41" s="634"/>
      <c r="N41" s="634"/>
      <c r="O41" s="634"/>
      <c r="P41" s="634"/>
      <c r="Q41" s="635"/>
      <c r="R41" s="682">
        <v>26512445</v>
      </c>
      <c r="S41" s="683"/>
      <c r="T41" s="683"/>
      <c r="U41" s="683"/>
      <c r="V41" s="683"/>
      <c r="W41" s="683"/>
      <c r="X41" s="683"/>
      <c r="Y41" s="687"/>
      <c r="Z41" s="688">
        <v>100</v>
      </c>
      <c r="AA41" s="688"/>
      <c r="AB41" s="688"/>
      <c r="AC41" s="688"/>
      <c r="AD41" s="689">
        <v>14087115</v>
      </c>
      <c r="AE41" s="689"/>
      <c r="AF41" s="689"/>
      <c r="AG41" s="689"/>
      <c r="AH41" s="689"/>
      <c r="AI41" s="689"/>
      <c r="AJ41" s="689"/>
      <c r="AK41" s="689"/>
      <c r="AL41" s="690">
        <v>100</v>
      </c>
      <c r="AM41" s="670"/>
      <c r="AN41" s="670"/>
      <c r="AO41" s="691"/>
      <c r="AQ41" s="673" t="s">
        <v>336</v>
      </c>
      <c r="AR41" s="674"/>
      <c r="AS41" s="674"/>
      <c r="AT41" s="674"/>
      <c r="AU41" s="674"/>
      <c r="AV41" s="674"/>
      <c r="AW41" s="674"/>
      <c r="AX41" s="674"/>
      <c r="AY41" s="675"/>
      <c r="AZ41" s="610">
        <v>312928</v>
      </c>
      <c r="BA41" s="611"/>
      <c r="BB41" s="611"/>
      <c r="BC41" s="611"/>
      <c r="BD41" s="631"/>
      <c r="BE41" s="631"/>
      <c r="BF41" s="656"/>
      <c r="BG41" s="660"/>
      <c r="BH41" s="661"/>
      <c r="BI41" s="661"/>
      <c r="BJ41" s="661"/>
      <c r="BK41" s="661"/>
      <c r="BL41" s="214"/>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31"/>
      <c r="CT41" s="631"/>
      <c r="CU41" s="631"/>
      <c r="CV41" s="631"/>
      <c r="CW41" s="631"/>
      <c r="CX41" s="631"/>
      <c r="CY41" s="632"/>
      <c r="CZ41" s="615" t="s">
        <v>122</v>
      </c>
      <c r="DA41" s="643"/>
      <c r="DB41" s="643"/>
      <c r="DC41" s="645"/>
      <c r="DD41" s="619" t="s">
        <v>122</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339</v>
      </c>
      <c r="AR42" s="680"/>
      <c r="AS42" s="680"/>
      <c r="AT42" s="680"/>
      <c r="AU42" s="680"/>
      <c r="AV42" s="680"/>
      <c r="AW42" s="680"/>
      <c r="AX42" s="680"/>
      <c r="AY42" s="681"/>
      <c r="AZ42" s="682">
        <v>1266944</v>
      </c>
      <c r="BA42" s="683"/>
      <c r="BB42" s="683"/>
      <c r="BC42" s="683"/>
      <c r="BD42" s="669"/>
      <c r="BE42" s="669"/>
      <c r="BF42" s="671"/>
      <c r="BG42" s="662"/>
      <c r="BH42" s="663"/>
      <c r="BI42" s="663"/>
      <c r="BJ42" s="663"/>
      <c r="BK42" s="663"/>
      <c r="BL42" s="215"/>
      <c r="BM42" s="634" t="s">
        <v>340</v>
      </c>
      <c r="BN42" s="634"/>
      <c r="BO42" s="634"/>
      <c r="BP42" s="634"/>
      <c r="BQ42" s="634"/>
      <c r="BR42" s="634"/>
      <c r="BS42" s="634"/>
      <c r="BT42" s="634"/>
      <c r="BU42" s="635"/>
      <c r="BV42" s="682">
        <v>424</v>
      </c>
      <c r="BW42" s="683"/>
      <c r="BX42" s="683"/>
      <c r="BY42" s="683"/>
      <c r="BZ42" s="683"/>
      <c r="CA42" s="683"/>
      <c r="CB42" s="692"/>
      <c r="CD42" s="607" t="s">
        <v>341</v>
      </c>
      <c r="CE42" s="608"/>
      <c r="CF42" s="608"/>
      <c r="CG42" s="608"/>
      <c r="CH42" s="608"/>
      <c r="CI42" s="608"/>
      <c r="CJ42" s="608"/>
      <c r="CK42" s="608"/>
      <c r="CL42" s="608"/>
      <c r="CM42" s="608"/>
      <c r="CN42" s="608"/>
      <c r="CO42" s="608"/>
      <c r="CP42" s="608"/>
      <c r="CQ42" s="609"/>
      <c r="CR42" s="610">
        <v>3062631</v>
      </c>
      <c r="CS42" s="631"/>
      <c r="CT42" s="631"/>
      <c r="CU42" s="631"/>
      <c r="CV42" s="631"/>
      <c r="CW42" s="631"/>
      <c r="CX42" s="631"/>
      <c r="CY42" s="632"/>
      <c r="CZ42" s="615">
        <v>12.1</v>
      </c>
      <c r="DA42" s="643"/>
      <c r="DB42" s="643"/>
      <c r="DC42" s="645"/>
      <c r="DD42" s="619">
        <v>604113</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77710</v>
      </c>
      <c r="CS43" s="631"/>
      <c r="CT43" s="631"/>
      <c r="CU43" s="631"/>
      <c r="CV43" s="631"/>
      <c r="CW43" s="631"/>
      <c r="CX43" s="631"/>
      <c r="CY43" s="632"/>
      <c r="CZ43" s="615">
        <v>0.3</v>
      </c>
      <c r="DA43" s="643"/>
      <c r="DB43" s="643"/>
      <c r="DC43" s="645"/>
      <c r="DD43" s="619">
        <v>77710</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2923971</v>
      </c>
      <c r="CS44" s="611"/>
      <c r="CT44" s="611"/>
      <c r="CU44" s="611"/>
      <c r="CV44" s="611"/>
      <c r="CW44" s="611"/>
      <c r="CX44" s="611"/>
      <c r="CY44" s="612"/>
      <c r="CZ44" s="615">
        <v>11.6</v>
      </c>
      <c r="DA44" s="616"/>
      <c r="DB44" s="616"/>
      <c r="DC44" s="622"/>
      <c r="DD44" s="619">
        <v>582640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1421458</v>
      </c>
      <c r="CS45" s="631"/>
      <c r="CT45" s="631"/>
      <c r="CU45" s="631"/>
      <c r="CV45" s="631"/>
      <c r="CW45" s="631"/>
      <c r="CX45" s="631"/>
      <c r="CY45" s="632"/>
      <c r="CZ45" s="615">
        <v>5.6</v>
      </c>
      <c r="DA45" s="643"/>
      <c r="DB45" s="643"/>
      <c r="DC45" s="645"/>
      <c r="DD45" s="619">
        <v>147145</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1333258</v>
      </c>
      <c r="CS46" s="611"/>
      <c r="CT46" s="611"/>
      <c r="CU46" s="611"/>
      <c r="CV46" s="611"/>
      <c r="CW46" s="611"/>
      <c r="CX46" s="611"/>
      <c r="CY46" s="612"/>
      <c r="CZ46" s="615">
        <v>5.3</v>
      </c>
      <c r="DA46" s="616"/>
      <c r="DB46" s="616"/>
      <c r="DC46" s="622"/>
      <c r="DD46" s="619">
        <v>370600</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138660</v>
      </c>
      <c r="CS47" s="631"/>
      <c r="CT47" s="631"/>
      <c r="CU47" s="631"/>
      <c r="CV47" s="631"/>
      <c r="CW47" s="631"/>
      <c r="CX47" s="631"/>
      <c r="CY47" s="632"/>
      <c r="CZ47" s="615">
        <v>0.5</v>
      </c>
      <c r="DA47" s="643"/>
      <c r="DB47" s="643"/>
      <c r="DC47" s="645"/>
      <c r="DD47" s="619">
        <v>21473</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9"/>
      <c r="CD49" s="633" t="s">
        <v>351</v>
      </c>
      <c r="CE49" s="634"/>
      <c r="CF49" s="634"/>
      <c r="CG49" s="634"/>
      <c r="CH49" s="634"/>
      <c r="CI49" s="634"/>
      <c r="CJ49" s="634"/>
      <c r="CK49" s="634"/>
      <c r="CL49" s="634"/>
      <c r="CM49" s="634"/>
      <c r="CN49" s="634"/>
      <c r="CO49" s="634"/>
      <c r="CP49" s="634"/>
      <c r="CQ49" s="635"/>
      <c r="CR49" s="682">
        <v>25287434</v>
      </c>
      <c r="CS49" s="669"/>
      <c r="CT49" s="669"/>
      <c r="CU49" s="669"/>
      <c r="CV49" s="669"/>
      <c r="CW49" s="669"/>
      <c r="CX49" s="669"/>
      <c r="CY49" s="698"/>
      <c r="CZ49" s="690">
        <v>100</v>
      </c>
      <c r="DA49" s="699"/>
      <c r="DB49" s="699"/>
      <c r="DC49" s="700"/>
      <c r="DD49" s="701">
        <v>16824592</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CbX5YpKpJ/Xr4Kc6kfOUIr3ujUD167+c/jNGr/S5D70tz1Hkjs043+r3EUgEYFub96oOf6X3mcSSETjx5/al9Q==" saltValue="FeHMng/fMQddl3i2woK3w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374</v>
      </c>
      <c r="C7" s="737"/>
      <c r="D7" s="737"/>
      <c r="E7" s="737"/>
      <c r="F7" s="737"/>
      <c r="G7" s="737"/>
      <c r="H7" s="737"/>
      <c r="I7" s="737"/>
      <c r="J7" s="737"/>
      <c r="K7" s="737"/>
      <c r="L7" s="737"/>
      <c r="M7" s="737"/>
      <c r="N7" s="737"/>
      <c r="O7" s="737"/>
      <c r="P7" s="738"/>
      <c r="Q7" s="739">
        <v>26416</v>
      </c>
      <c r="R7" s="740"/>
      <c r="S7" s="740"/>
      <c r="T7" s="740"/>
      <c r="U7" s="740"/>
      <c r="V7" s="740">
        <v>25191</v>
      </c>
      <c r="W7" s="740"/>
      <c r="X7" s="740"/>
      <c r="Y7" s="740"/>
      <c r="Z7" s="740"/>
      <c r="AA7" s="740">
        <v>1224</v>
      </c>
      <c r="AB7" s="740"/>
      <c r="AC7" s="740"/>
      <c r="AD7" s="740"/>
      <c r="AE7" s="741"/>
      <c r="AF7" s="742">
        <v>1032</v>
      </c>
      <c r="AG7" s="743"/>
      <c r="AH7" s="743"/>
      <c r="AI7" s="743"/>
      <c r="AJ7" s="744"/>
      <c r="AK7" s="745">
        <v>1668</v>
      </c>
      <c r="AL7" s="746"/>
      <c r="AM7" s="746"/>
      <c r="AN7" s="746"/>
      <c r="AO7" s="746"/>
      <c r="AP7" s="746">
        <v>22026</v>
      </c>
      <c r="AQ7" s="746"/>
      <c r="AR7" s="746"/>
      <c r="AS7" s="746"/>
      <c r="AT7" s="746"/>
      <c r="AU7" s="747" t="s">
        <v>564</v>
      </c>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567</v>
      </c>
      <c r="BT7" s="734"/>
      <c r="BU7" s="734"/>
      <c r="BV7" s="734"/>
      <c r="BW7" s="734"/>
      <c r="BX7" s="734"/>
      <c r="BY7" s="734"/>
      <c r="BZ7" s="734"/>
      <c r="CA7" s="734"/>
      <c r="CB7" s="734"/>
      <c r="CC7" s="734"/>
      <c r="CD7" s="734"/>
      <c r="CE7" s="734"/>
      <c r="CF7" s="734"/>
      <c r="CG7" s="749"/>
      <c r="CH7" s="730">
        <v>1</v>
      </c>
      <c r="CI7" s="731"/>
      <c r="CJ7" s="731"/>
      <c r="CK7" s="731"/>
      <c r="CL7" s="732"/>
      <c r="CM7" s="730">
        <v>12</v>
      </c>
      <c r="CN7" s="731"/>
      <c r="CO7" s="731"/>
      <c r="CP7" s="731"/>
      <c r="CQ7" s="732"/>
      <c r="CR7" s="730">
        <v>13</v>
      </c>
      <c r="CS7" s="731"/>
      <c r="CT7" s="731"/>
      <c r="CU7" s="731"/>
      <c r="CV7" s="732"/>
      <c r="CW7" s="730" t="s">
        <v>490</v>
      </c>
      <c r="CX7" s="731"/>
      <c r="CY7" s="731"/>
      <c r="CZ7" s="731"/>
      <c r="DA7" s="732"/>
      <c r="DB7" s="730" t="s">
        <v>490</v>
      </c>
      <c r="DC7" s="731"/>
      <c r="DD7" s="731"/>
      <c r="DE7" s="731"/>
      <c r="DF7" s="732"/>
      <c r="DG7" s="730" t="s">
        <v>490</v>
      </c>
      <c r="DH7" s="731"/>
      <c r="DI7" s="731"/>
      <c r="DJ7" s="731"/>
      <c r="DK7" s="732"/>
      <c r="DL7" s="730" t="s">
        <v>490</v>
      </c>
      <c r="DM7" s="731"/>
      <c r="DN7" s="731"/>
      <c r="DO7" s="731"/>
      <c r="DP7" s="732"/>
      <c r="DQ7" s="730" t="s">
        <v>490</v>
      </c>
      <c r="DR7" s="731"/>
      <c r="DS7" s="731"/>
      <c r="DT7" s="731"/>
      <c r="DU7" s="732"/>
      <c r="DV7" s="733"/>
      <c r="DW7" s="734"/>
      <c r="DX7" s="734"/>
      <c r="DY7" s="734"/>
      <c r="DZ7" s="735"/>
      <c r="EA7" s="229"/>
    </row>
    <row r="8" spans="1:131" s="230" customFormat="1" ht="26.25" customHeight="1" x14ac:dyDescent="0.15">
      <c r="A8" s="233">
        <v>2</v>
      </c>
      <c r="B8" s="767" t="s">
        <v>375</v>
      </c>
      <c r="C8" s="768"/>
      <c r="D8" s="768"/>
      <c r="E8" s="768"/>
      <c r="F8" s="768"/>
      <c r="G8" s="768"/>
      <c r="H8" s="768"/>
      <c r="I8" s="768"/>
      <c r="J8" s="768"/>
      <c r="K8" s="768"/>
      <c r="L8" s="768"/>
      <c r="M8" s="768"/>
      <c r="N8" s="768"/>
      <c r="O8" s="768"/>
      <c r="P8" s="769"/>
      <c r="Q8" s="770">
        <v>147</v>
      </c>
      <c r="R8" s="771"/>
      <c r="S8" s="771"/>
      <c r="T8" s="771"/>
      <c r="U8" s="771"/>
      <c r="V8" s="771">
        <v>147</v>
      </c>
      <c r="W8" s="771"/>
      <c r="X8" s="771"/>
      <c r="Y8" s="771"/>
      <c r="Z8" s="771"/>
      <c r="AA8" s="771">
        <v>1</v>
      </c>
      <c r="AB8" s="771"/>
      <c r="AC8" s="771"/>
      <c r="AD8" s="771"/>
      <c r="AE8" s="772"/>
      <c r="AF8" s="773">
        <v>1</v>
      </c>
      <c r="AG8" s="774"/>
      <c r="AH8" s="774"/>
      <c r="AI8" s="774"/>
      <c r="AJ8" s="775"/>
      <c r="AK8" s="756">
        <v>46</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t="s">
        <v>570</v>
      </c>
      <c r="BS8" s="760" t="s">
        <v>568</v>
      </c>
      <c r="BT8" s="761"/>
      <c r="BU8" s="761"/>
      <c r="BV8" s="761"/>
      <c r="BW8" s="761"/>
      <c r="BX8" s="761"/>
      <c r="BY8" s="761"/>
      <c r="BZ8" s="761"/>
      <c r="CA8" s="761"/>
      <c r="CB8" s="761"/>
      <c r="CC8" s="761"/>
      <c r="CD8" s="761"/>
      <c r="CE8" s="761"/>
      <c r="CF8" s="761"/>
      <c r="CG8" s="762"/>
      <c r="CH8" s="763">
        <v>1</v>
      </c>
      <c r="CI8" s="764"/>
      <c r="CJ8" s="764"/>
      <c r="CK8" s="764"/>
      <c r="CL8" s="765"/>
      <c r="CM8" s="763">
        <v>-18</v>
      </c>
      <c r="CN8" s="764"/>
      <c r="CO8" s="764"/>
      <c r="CP8" s="764"/>
      <c r="CQ8" s="765"/>
      <c r="CR8" s="763">
        <v>8</v>
      </c>
      <c r="CS8" s="764"/>
      <c r="CT8" s="764"/>
      <c r="CU8" s="764"/>
      <c r="CV8" s="765"/>
      <c r="CW8" s="763" t="s">
        <v>490</v>
      </c>
      <c r="CX8" s="764"/>
      <c r="CY8" s="764"/>
      <c r="CZ8" s="764"/>
      <c r="DA8" s="765"/>
      <c r="DB8" s="763" t="s">
        <v>490</v>
      </c>
      <c r="DC8" s="764"/>
      <c r="DD8" s="764"/>
      <c r="DE8" s="764"/>
      <c r="DF8" s="765"/>
      <c r="DG8" s="763" t="s">
        <v>490</v>
      </c>
      <c r="DH8" s="764"/>
      <c r="DI8" s="764"/>
      <c r="DJ8" s="764"/>
      <c r="DK8" s="765"/>
      <c r="DL8" s="763" t="s">
        <v>490</v>
      </c>
      <c r="DM8" s="764"/>
      <c r="DN8" s="764"/>
      <c r="DO8" s="764"/>
      <c r="DP8" s="765"/>
      <c r="DQ8" s="763" t="s">
        <v>490</v>
      </c>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569</v>
      </c>
      <c r="BT9" s="761"/>
      <c r="BU9" s="761"/>
      <c r="BV9" s="761"/>
      <c r="BW9" s="761"/>
      <c r="BX9" s="761"/>
      <c r="BY9" s="761"/>
      <c r="BZ9" s="761"/>
      <c r="CA9" s="761"/>
      <c r="CB9" s="761"/>
      <c r="CC9" s="761"/>
      <c r="CD9" s="761"/>
      <c r="CE9" s="761"/>
      <c r="CF9" s="761"/>
      <c r="CG9" s="762"/>
      <c r="CH9" s="763">
        <v>0</v>
      </c>
      <c r="CI9" s="764"/>
      <c r="CJ9" s="764"/>
      <c r="CK9" s="764"/>
      <c r="CL9" s="765"/>
      <c r="CM9" s="763">
        <v>107</v>
      </c>
      <c r="CN9" s="764"/>
      <c r="CO9" s="764"/>
      <c r="CP9" s="764"/>
      <c r="CQ9" s="765"/>
      <c r="CR9" s="763">
        <v>100</v>
      </c>
      <c r="CS9" s="764"/>
      <c r="CT9" s="764"/>
      <c r="CU9" s="764"/>
      <c r="CV9" s="765"/>
      <c r="CW9" s="763" t="s">
        <v>490</v>
      </c>
      <c r="CX9" s="764"/>
      <c r="CY9" s="764"/>
      <c r="CZ9" s="764"/>
      <c r="DA9" s="765"/>
      <c r="DB9" s="763" t="s">
        <v>490</v>
      </c>
      <c r="DC9" s="764"/>
      <c r="DD9" s="764"/>
      <c r="DE9" s="764"/>
      <c r="DF9" s="765"/>
      <c r="DG9" s="763" t="s">
        <v>490</v>
      </c>
      <c r="DH9" s="764"/>
      <c r="DI9" s="764"/>
      <c r="DJ9" s="764"/>
      <c r="DK9" s="765"/>
      <c r="DL9" s="763" t="s">
        <v>490</v>
      </c>
      <c r="DM9" s="764"/>
      <c r="DN9" s="764"/>
      <c r="DO9" s="764"/>
      <c r="DP9" s="765"/>
      <c r="DQ9" s="763" t="s">
        <v>490</v>
      </c>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377</v>
      </c>
      <c r="B23" s="776" t="s">
        <v>378</v>
      </c>
      <c r="C23" s="777"/>
      <c r="D23" s="777"/>
      <c r="E23" s="777"/>
      <c r="F23" s="777"/>
      <c r="G23" s="777"/>
      <c r="H23" s="777"/>
      <c r="I23" s="777"/>
      <c r="J23" s="777"/>
      <c r="K23" s="777"/>
      <c r="L23" s="777"/>
      <c r="M23" s="777"/>
      <c r="N23" s="777"/>
      <c r="O23" s="777"/>
      <c r="P23" s="778"/>
      <c r="Q23" s="779">
        <v>26563</v>
      </c>
      <c r="R23" s="780"/>
      <c r="S23" s="780"/>
      <c r="T23" s="780"/>
      <c r="U23" s="780"/>
      <c r="V23" s="780">
        <v>25338</v>
      </c>
      <c r="W23" s="780"/>
      <c r="X23" s="780"/>
      <c r="Y23" s="780"/>
      <c r="Z23" s="780"/>
      <c r="AA23" s="780">
        <v>1225</v>
      </c>
      <c r="AB23" s="780"/>
      <c r="AC23" s="780"/>
      <c r="AD23" s="780"/>
      <c r="AE23" s="781"/>
      <c r="AF23" s="782">
        <v>1033</v>
      </c>
      <c r="AG23" s="780"/>
      <c r="AH23" s="780"/>
      <c r="AI23" s="780"/>
      <c r="AJ23" s="783"/>
      <c r="AK23" s="784"/>
      <c r="AL23" s="785"/>
      <c r="AM23" s="785"/>
      <c r="AN23" s="785"/>
      <c r="AO23" s="785"/>
      <c r="AP23" s="780">
        <v>22026</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389</v>
      </c>
      <c r="C28" s="737"/>
      <c r="D28" s="737"/>
      <c r="E28" s="737"/>
      <c r="F28" s="737"/>
      <c r="G28" s="737"/>
      <c r="H28" s="737"/>
      <c r="I28" s="737"/>
      <c r="J28" s="737"/>
      <c r="K28" s="737"/>
      <c r="L28" s="737"/>
      <c r="M28" s="737"/>
      <c r="N28" s="737"/>
      <c r="O28" s="737"/>
      <c r="P28" s="738"/>
      <c r="Q28" s="809">
        <v>3466</v>
      </c>
      <c r="R28" s="810"/>
      <c r="S28" s="810"/>
      <c r="T28" s="810"/>
      <c r="U28" s="810"/>
      <c r="V28" s="810">
        <v>3391</v>
      </c>
      <c r="W28" s="810"/>
      <c r="X28" s="810"/>
      <c r="Y28" s="810"/>
      <c r="Z28" s="810"/>
      <c r="AA28" s="810">
        <v>75</v>
      </c>
      <c r="AB28" s="810"/>
      <c r="AC28" s="810"/>
      <c r="AD28" s="810"/>
      <c r="AE28" s="811"/>
      <c r="AF28" s="812">
        <v>75</v>
      </c>
      <c r="AG28" s="810"/>
      <c r="AH28" s="810"/>
      <c r="AI28" s="810"/>
      <c r="AJ28" s="813"/>
      <c r="AK28" s="814">
        <v>354</v>
      </c>
      <c r="AL28" s="815"/>
      <c r="AM28" s="815"/>
      <c r="AN28" s="815"/>
      <c r="AO28" s="815"/>
      <c r="AP28" s="815" t="s">
        <v>554</v>
      </c>
      <c r="AQ28" s="815"/>
      <c r="AR28" s="815"/>
      <c r="AS28" s="815"/>
      <c r="AT28" s="815"/>
      <c r="AU28" s="815" t="s">
        <v>554</v>
      </c>
      <c r="AV28" s="815"/>
      <c r="AW28" s="815"/>
      <c r="AX28" s="815"/>
      <c r="AY28" s="815"/>
      <c r="AZ28" s="816" t="s">
        <v>554</v>
      </c>
      <c r="BA28" s="816"/>
      <c r="BB28" s="816"/>
      <c r="BC28" s="816"/>
      <c r="BD28" s="816"/>
      <c r="BE28" s="807" t="s">
        <v>565</v>
      </c>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390</v>
      </c>
      <c r="C29" s="768"/>
      <c r="D29" s="768"/>
      <c r="E29" s="768"/>
      <c r="F29" s="768"/>
      <c r="G29" s="768"/>
      <c r="H29" s="768"/>
      <c r="I29" s="768"/>
      <c r="J29" s="768"/>
      <c r="K29" s="768"/>
      <c r="L29" s="768"/>
      <c r="M29" s="768"/>
      <c r="N29" s="768"/>
      <c r="O29" s="768"/>
      <c r="P29" s="769"/>
      <c r="Q29" s="770">
        <v>632</v>
      </c>
      <c r="R29" s="771"/>
      <c r="S29" s="771"/>
      <c r="T29" s="771"/>
      <c r="U29" s="771"/>
      <c r="V29" s="771">
        <v>619</v>
      </c>
      <c r="W29" s="771"/>
      <c r="X29" s="771"/>
      <c r="Y29" s="771"/>
      <c r="Z29" s="771"/>
      <c r="AA29" s="771">
        <v>13</v>
      </c>
      <c r="AB29" s="771"/>
      <c r="AC29" s="771"/>
      <c r="AD29" s="771"/>
      <c r="AE29" s="772"/>
      <c r="AF29" s="773">
        <v>13</v>
      </c>
      <c r="AG29" s="774"/>
      <c r="AH29" s="774"/>
      <c r="AI29" s="774"/>
      <c r="AJ29" s="775"/>
      <c r="AK29" s="821">
        <v>165</v>
      </c>
      <c r="AL29" s="817"/>
      <c r="AM29" s="817"/>
      <c r="AN29" s="817"/>
      <c r="AO29" s="817"/>
      <c r="AP29" s="817" t="s">
        <v>554</v>
      </c>
      <c r="AQ29" s="817"/>
      <c r="AR29" s="817"/>
      <c r="AS29" s="817"/>
      <c r="AT29" s="817"/>
      <c r="AU29" s="817" t="s">
        <v>554</v>
      </c>
      <c r="AV29" s="817"/>
      <c r="AW29" s="817"/>
      <c r="AX29" s="817"/>
      <c r="AY29" s="817"/>
      <c r="AZ29" s="818" t="s">
        <v>554</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391</v>
      </c>
      <c r="C30" s="768"/>
      <c r="D30" s="768"/>
      <c r="E30" s="768"/>
      <c r="F30" s="768"/>
      <c r="G30" s="768"/>
      <c r="H30" s="768"/>
      <c r="I30" s="768"/>
      <c r="J30" s="768"/>
      <c r="K30" s="768"/>
      <c r="L30" s="768"/>
      <c r="M30" s="768"/>
      <c r="N30" s="768"/>
      <c r="O30" s="768"/>
      <c r="P30" s="769"/>
      <c r="Q30" s="770">
        <v>242</v>
      </c>
      <c r="R30" s="771"/>
      <c r="S30" s="771"/>
      <c r="T30" s="771"/>
      <c r="U30" s="771"/>
      <c r="V30" s="771">
        <v>227</v>
      </c>
      <c r="W30" s="771"/>
      <c r="X30" s="771"/>
      <c r="Y30" s="771"/>
      <c r="Z30" s="771"/>
      <c r="AA30" s="771">
        <v>15</v>
      </c>
      <c r="AB30" s="771"/>
      <c r="AC30" s="771"/>
      <c r="AD30" s="771"/>
      <c r="AE30" s="772"/>
      <c r="AF30" s="773">
        <v>15</v>
      </c>
      <c r="AG30" s="774"/>
      <c r="AH30" s="774"/>
      <c r="AI30" s="774"/>
      <c r="AJ30" s="775"/>
      <c r="AK30" s="821">
        <v>102</v>
      </c>
      <c r="AL30" s="817"/>
      <c r="AM30" s="817"/>
      <c r="AN30" s="817"/>
      <c r="AO30" s="817"/>
      <c r="AP30" s="817">
        <v>64</v>
      </c>
      <c r="AQ30" s="817"/>
      <c r="AR30" s="817"/>
      <c r="AS30" s="817"/>
      <c r="AT30" s="817"/>
      <c r="AU30" s="817">
        <v>27</v>
      </c>
      <c r="AV30" s="817"/>
      <c r="AW30" s="817"/>
      <c r="AX30" s="817"/>
      <c r="AY30" s="817"/>
      <c r="AZ30" s="818" t="s">
        <v>554</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392</v>
      </c>
      <c r="C31" s="768"/>
      <c r="D31" s="768"/>
      <c r="E31" s="768"/>
      <c r="F31" s="768"/>
      <c r="G31" s="768"/>
      <c r="H31" s="768"/>
      <c r="I31" s="768"/>
      <c r="J31" s="768"/>
      <c r="K31" s="768"/>
      <c r="L31" s="768"/>
      <c r="M31" s="768"/>
      <c r="N31" s="768"/>
      <c r="O31" s="768"/>
      <c r="P31" s="769"/>
      <c r="Q31" s="770">
        <v>3907</v>
      </c>
      <c r="R31" s="771"/>
      <c r="S31" s="771"/>
      <c r="T31" s="771"/>
      <c r="U31" s="771"/>
      <c r="V31" s="771">
        <v>3754</v>
      </c>
      <c r="W31" s="771"/>
      <c r="X31" s="771"/>
      <c r="Y31" s="771"/>
      <c r="Z31" s="771"/>
      <c r="AA31" s="771">
        <v>153</v>
      </c>
      <c r="AB31" s="771"/>
      <c r="AC31" s="771"/>
      <c r="AD31" s="771"/>
      <c r="AE31" s="772"/>
      <c r="AF31" s="773">
        <v>153</v>
      </c>
      <c r="AG31" s="774"/>
      <c r="AH31" s="774"/>
      <c r="AI31" s="774"/>
      <c r="AJ31" s="775"/>
      <c r="AK31" s="821">
        <v>618</v>
      </c>
      <c r="AL31" s="817"/>
      <c r="AM31" s="817"/>
      <c r="AN31" s="817"/>
      <c r="AO31" s="817"/>
      <c r="AP31" s="817" t="s">
        <v>554</v>
      </c>
      <c r="AQ31" s="817"/>
      <c r="AR31" s="817"/>
      <c r="AS31" s="817"/>
      <c r="AT31" s="817"/>
      <c r="AU31" s="817" t="s">
        <v>554</v>
      </c>
      <c r="AV31" s="817"/>
      <c r="AW31" s="817"/>
      <c r="AX31" s="817"/>
      <c r="AY31" s="817"/>
      <c r="AZ31" s="818" t="s">
        <v>554</v>
      </c>
      <c r="BA31" s="818"/>
      <c r="BB31" s="818"/>
      <c r="BC31" s="818"/>
      <c r="BD31" s="818"/>
      <c r="BE31" s="819" t="s">
        <v>566</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325</v>
      </c>
      <c r="R32" s="771"/>
      <c r="S32" s="771"/>
      <c r="T32" s="771"/>
      <c r="U32" s="771"/>
      <c r="V32" s="771">
        <v>302</v>
      </c>
      <c r="W32" s="771"/>
      <c r="X32" s="771"/>
      <c r="Y32" s="771"/>
      <c r="Z32" s="771"/>
      <c r="AA32" s="771">
        <v>23</v>
      </c>
      <c r="AB32" s="771"/>
      <c r="AC32" s="771"/>
      <c r="AD32" s="771"/>
      <c r="AE32" s="772"/>
      <c r="AF32" s="773">
        <v>23</v>
      </c>
      <c r="AG32" s="774"/>
      <c r="AH32" s="774"/>
      <c r="AI32" s="774"/>
      <c r="AJ32" s="775"/>
      <c r="AK32" s="821">
        <v>113</v>
      </c>
      <c r="AL32" s="817"/>
      <c r="AM32" s="817"/>
      <c r="AN32" s="817"/>
      <c r="AO32" s="817"/>
      <c r="AP32" s="817">
        <v>114</v>
      </c>
      <c r="AQ32" s="817"/>
      <c r="AR32" s="817"/>
      <c r="AS32" s="817"/>
      <c r="AT32" s="817"/>
      <c r="AU32" s="817">
        <v>39</v>
      </c>
      <c r="AV32" s="817"/>
      <c r="AW32" s="817"/>
      <c r="AX32" s="817"/>
      <c r="AY32" s="817"/>
      <c r="AZ32" s="818" t="s">
        <v>554</v>
      </c>
      <c r="BA32" s="818"/>
      <c r="BB32" s="818"/>
      <c r="BC32" s="818"/>
      <c r="BD32" s="818"/>
      <c r="BE32" s="819"/>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t="s">
        <v>394</v>
      </c>
      <c r="C33" s="768"/>
      <c r="D33" s="768"/>
      <c r="E33" s="768"/>
      <c r="F33" s="768"/>
      <c r="G33" s="768"/>
      <c r="H33" s="768"/>
      <c r="I33" s="768"/>
      <c r="J33" s="768"/>
      <c r="K33" s="768"/>
      <c r="L33" s="768"/>
      <c r="M33" s="768"/>
      <c r="N33" s="768"/>
      <c r="O33" s="768"/>
      <c r="P33" s="769"/>
      <c r="Q33" s="770">
        <v>847</v>
      </c>
      <c r="R33" s="771"/>
      <c r="S33" s="771"/>
      <c r="T33" s="771"/>
      <c r="U33" s="771"/>
      <c r="V33" s="771">
        <v>1253</v>
      </c>
      <c r="W33" s="771"/>
      <c r="X33" s="771"/>
      <c r="Y33" s="771"/>
      <c r="Z33" s="771"/>
      <c r="AA33" s="771">
        <v>-405</v>
      </c>
      <c r="AB33" s="771"/>
      <c r="AC33" s="771"/>
      <c r="AD33" s="771"/>
      <c r="AE33" s="772"/>
      <c r="AF33" s="773">
        <v>840</v>
      </c>
      <c r="AG33" s="774"/>
      <c r="AH33" s="774"/>
      <c r="AI33" s="774"/>
      <c r="AJ33" s="775"/>
      <c r="AK33" s="821">
        <v>75</v>
      </c>
      <c r="AL33" s="817"/>
      <c r="AM33" s="817"/>
      <c r="AN33" s="817"/>
      <c r="AO33" s="817"/>
      <c r="AP33" s="817">
        <v>2818</v>
      </c>
      <c r="AQ33" s="817"/>
      <c r="AR33" s="817"/>
      <c r="AS33" s="817"/>
      <c r="AT33" s="817"/>
      <c r="AU33" s="817">
        <v>2221</v>
      </c>
      <c r="AV33" s="817"/>
      <c r="AW33" s="817"/>
      <c r="AX33" s="817"/>
      <c r="AY33" s="817"/>
      <c r="AZ33" s="818" t="s">
        <v>554</v>
      </c>
      <c r="BA33" s="818"/>
      <c r="BB33" s="818"/>
      <c r="BC33" s="818"/>
      <c r="BD33" s="818"/>
      <c r="BE33" s="819" t="s">
        <v>395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t="s">
        <v>396</v>
      </c>
      <c r="C34" s="768"/>
      <c r="D34" s="768"/>
      <c r="E34" s="768"/>
      <c r="F34" s="768"/>
      <c r="G34" s="768"/>
      <c r="H34" s="768"/>
      <c r="I34" s="768"/>
      <c r="J34" s="768"/>
      <c r="K34" s="768"/>
      <c r="L34" s="768"/>
      <c r="M34" s="768"/>
      <c r="N34" s="768"/>
      <c r="O34" s="768"/>
      <c r="P34" s="769"/>
      <c r="Q34" s="770">
        <v>1173</v>
      </c>
      <c r="R34" s="771"/>
      <c r="S34" s="771"/>
      <c r="T34" s="771"/>
      <c r="U34" s="771"/>
      <c r="V34" s="771">
        <v>1756</v>
      </c>
      <c r="W34" s="771"/>
      <c r="X34" s="771"/>
      <c r="Y34" s="771"/>
      <c r="Z34" s="771"/>
      <c r="AA34" s="771">
        <v>-583</v>
      </c>
      <c r="AB34" s="771"/>
      <c r="AC34" s="771"/>
      <c r="AD34" s="771"/>
      <c r="AE34" s="772"/>
      <c r="AF34" s="773">
        <v>289</v>
      </c>
      <c r="AG34" s="774"/>
      <c r="AH34" s="774"/>
      <c r="AI34" s="774"/>
      <c r="AJ34" s="775"/>
      <c r="AK34" s="821">
        <v>149</v>
      </c>
      <c r="AL34" s="817"/>
      <c r="AM34" s="817"/>
      <c r="AN34" s="817"/>
      <c r="AO34" s="817"/>
      <c r="AP34" s="817">
        <v>7114</v>
      </c>
      <c r="AQ34" s="817"/>
      <c r="AR34" s="817"/>
      <c r="AS34" s="817"/>
      <c r="AT34" s="817"/>
      <c r="AU34" s="817">
        <v>5869</v>
      </c>
      <c r="AV34" s="817"/>
      <c r="AW34" s="817"/>
      <c r="AX34" s="817"/>
      <c r="AY34" s="817"/>
      <c r="AZ34" s="818" t="s">
        <v>554</v>
      </c>
      <c r="BA34" s="818"/>
      <c r="BB34" s="818"/>
      <c r="BC34" s="818"/>
      <c r="BD34" s="818"/>
      <c r="BE34" s="819" t="s">
        <v>395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t="s">
        <v>397</v>
      </c>
      <c r="C35" s="768"/>
      <c r="D35" s="768"/>
      <c r="E35" s="768"/>
      <c r="F35" s="768"/>
      <c r="G35" s="768"/>
      <c r="H35" s="768"/>
      <c r="I35" s="768"/>
      <c r="J35" s="768"/>
      <c r="K35" s="768"/>
      <c r="L35" s="768"/>
      <c r="M35" s="768"/>
      <c r="N35" s="768"/>
      <c r="O35" s="768"/>
      <c r="P35" s="769"/>
      <c r="Q35" s="770">
        <v>518</v>
      </c>
      <c r="R35" s="771"/>
      <c r="S35" s="771"/>
      <c r="T35" s="771"/>
      <c r="U35" s="771"/>
      <c r="V35" s="771">
        <v>473</v>
      </c>
      <c r="W35" s="771"/>
      <c r="X35" s="771"/>
      <c r="Y35" s="771"/>
      <c r="Z35" s="771"/>
      <c r="AA35" s="771">
        <v>45</v>
      </c>
      <c r="AB35" s="771"/>
      <c r="AC35" s="771"/>
      <c r="AD35" s="771"/>
      <c r="AE35" s="772"/>
      <c r="AF35" s="773">
        <v>117</v>
      </c>
      <c r="AG35" s="774"/>
      <c r="AH35" s="774"/>
      <c r="AI35" s="774"/>
      <c r="AJ35" s="775"/>
      <c r="AK35" s="821" t="s">
        <v>554</v>
      </c>
      <c r="AL35" s="817"/>
      <c r="AM35" s="817"/>
      <c r="AN35" s="817"/>
      <c r="AO35" s="817"/>
      <c r="AP35" s="817" t="s">
        <v>554</v>
      </c>
      <c r="AQ35" s="817"/>
      <c r="AR35" s="817"/>
      <c r="AS35" s="817"/>
      <c r="AT35" s="817"/>
      <c r="AU35" s="817" t="s">
        <v>554</v>
      </c>
      <c r="AV35" s="817"/>
      <c r="AW35" s="817"/>
      <c r="AX35" s="817"/>
      <c r="AY35" s="817"/>
      <c r="AZ35" s="818" t="s">
        <v>554</v>
      </c>
      <c r="BA35" s="818"/>
      <c r="BB35" s="818"/>
      <c r="BC35" s="818"/>
      <c r="BD35" s="818"/>
      <c r="BE35" s="819" t="s">
        <v>395</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t="s">
        <v>398</v>
      </c>
      <c r="C36" s="768"/>
      <c r="D36" s="768"/>
      <c r="E36" s="768"/>
      <c r="F36" s="768"/>
      <c r="G36" s="768"/>
      <c r="H36" s="768"/>
      <c r="I36" s="768"/>
      <c r="J36" s="768"/>
      <c r="K36" s="768"/>
      <c r="L36" s="768"/>
      <c r="M36" s="768"/>
      <c r="N36" s="768"/>
      <c r="O36" s="768"/>
      <c r="P36" s="769"/>
      <c r="Q36" s="770">
        <v>1289</v>
      </c>
      <c r="R36" s="771"/>
      <c r="S36" s="771"/>
      <c r="T36" s="771"/>
      <c r="U36" s="771"/>
      <c r="V36" s="771">
        <v>1300</v>
      </c>
      <c r="W36" s="771"/>
      <c r="X36" s="771"/>
      <c r="Y36" s="771"/>
      <c r="Z36" s="771"/>
      <c r="AA36" s="771">
        <v>-11</v>
      </c>
      <c r="AB36" s="771"/>
      <c r="AC36" s="771"/>
      <c r="AD36" s="771"/>
      <c r="AE36" s="772"/>
      <c r="AF36" s="773" t="s">
        <v>122</v>
      </c>
      <c r="AG36" s="774"/>
      <c r="AH36" s="774"/>
      <c r="AI36" s="774"/>
      <c r="AJ36" s="775"/>
      <c r="AK36" s="821">
        <v>452</v>
      </c>
      <c r="AL36" s="817"/>
      <c r="AM36" s="817"/>
      <c r="AN36" s="817"/>
      <c r="AO36" s="817"/>
      <c r="AP36" s="817">
        <v>1348</v>
      </c>
      <c r="AQ36" s="817"/>
      <c r="AR36" s="817"/>
      <c r="AS36" s="817"/>
      <c r="AT36" s="817"/>
      <c r="AU36" s="817">
        <v>1159</v>
      </c>
      <c r="AV36" s="817"/>
      <c r="AW36" s="817"/>
      <c r="AX36" s="817"/>
      <c r="AY36" s="817"/>
      <c r="AZ36" s="818" t="s">
        <v>554</v>
      </c>
      <c r="BA36" s="818"/>
      <c r="BB36" s="818"/>
      <c r="BC36" s="818"/>
      <c r="BD36" s="818"/>
      <c r="BE36" s="819" t="s">
        <v>395</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399</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377</v>
      </c>
      <c r="B63" s="776" t="s">
        <v>400</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1525</v>
      </c>
      <c r="AG63" s="831"/>
      <c r="AH63" s="831"/>
      <c r="AI63" s="831"/>
      <c r="AJ63" s="832"/>
      <c r="AK63" s="833"/>
      <c r="AL63" s="828"/>
      <c r="AM63" s="828"/>
      <c r="AN63" s="828"/>
      <c r="AO63" s="828"/>
      <c r="AP63" s="831">
        <v>11458</v>
      </c>
      <c r="AQ63" s="831"/>
      <c r="AR63" s="831"/>
      <c r="AS63" s="831"/>
      <c r="AT63" s="831"/>
      <c r="AU63" s="831">
        <v>9315</v>
      </c>
      <c r="AV63" s="831"/>
      <c r="AW63" s="831"/>
      <c r="AX63" s="831"/>
      <c r="AY63" s="831"/>
      <c r="AZ63" s="835"/>
      <c r="BA63" s="835"/>
      <c r="BB63" s="835"/>
      <c r="BC63" s="835"/>
      <c r="BD63" s="835"/>
      <c r="BE63" s="836"/>
      <c r="BF63" s="836"/>
      <c r="BG63" s="836"/>
      <c r="BH63" s="836"/>
      <c r="BI63" s="837"/>
      <c r="BJ63" s="838" t="s">
        <v>122</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401</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402</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403</v>
      </c>
      <c r="AV66" s="721"/>
      <c r="AW66" s="721"/>
      <c r="AX66" s="721"/>
      <c r="AY66" s="722"/>
      <c r="AZ66" s="720" t="s">
        <v>364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856" t="s">
        <v>555</v>
      </c>
      <c r="C68" s="857"/>
      <c r="D68" s="857"/>
      <c r="E68" s="857"/>
      <c r="F68" s="857"/>
      <c r="G68" s="857"/>
      <c r="H68" s="857"/>
      <c r="I68" s="857"/>
      <c r="J68" s="857"/>
      <c r="K68" s="857"/>
      <c r="L68" s="857"/>
      <c r="M68" s="857"/>
      <c r="N68" s="857"/>
      <c r="O68" s="857"/>
      <c r="P68" s="858"/>
      <c r="Q68" s="859">
        <v>63</v>
      </c>
      <c r="R68" s="853"/>
      <c r="S68" s="853"/>
      <c r="T68" s="853"/>
      <c r="U68" s="853"/>
      <c r="V68" s="853">
        <v>57</v>
      </c>
      <c r="W68" s="853"/>
      <c r="X68" s="853"/>
      <c r="Y68" s="853"/>
      <c r="Z68" s="853"/>
      <c r="AA68" s="853">
        <v>6</v>
      </c>
      <c r="AB68" s="853"/>
      <c r="AC68" s="853"/>
      <c r="AD68" s="853"/>
      <c r="AE68" s="853"/>
      <c r="AF68" s="853">
        <v>6</v>
      </c>
      <c r="AG68" s="853"/>
      <c r="AH68" s="853"/>
      <c r="AI68" s="853"/>
      <c r="AJ68" s="853"/>
      <c r="AK68" s="853" t="s">
        <v>554</v>
      </c>
      <c r="AL68" s="853"/>
      <c r="AM68" s="853"/>
      <c r="AN68" s="853"/>
      <c r="AO68" s="853"/>
      <c r="AP68" s="853" t="s">
        <v>554</v>
      </c>
      <c r="AQ68" s="853"/>
      <c r="AR68" s="853"/>
      <c r="AS68" s="853"/>
      <c r="AT68" s="853"/>
      <c r="AU68" s="853" t="s">
        <v>554</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60" t="s">
        <v>556</v>
      </c>
      <c r="C69" s="861"/>
      <c r="D69" s="861"/>
      <c r="E69" s="861"/>
      <c r="F69" s="861"/>
      <c r="G69" s="861"/>
      <c r="H69" s="861"/>
      <c r="I69" s="861"/>
      <c r="J69" s="861"/>
      <c r="K69" s="861"/>
      <c r="L69" s="861"/>
      <c r="M69" s="861"/>
      <c r="N69" s="861"/>
      <c r="O69" s="861"/>
      <c r="P69" s="862"/>
      <c r="Q69" s="863">
        <v>5949</v>
      </c>
      <c r="R69" s="817"/>
      <c r="S69" s="817"/>
      <c r="T69" s="817"/>
      <c r="U69" s="817"/>
      <c r="V69" s="817">
        <v>4240</v>
      </c>
      <c r="W69" s="817"/>
      <c r="X69" s="817"/>
      <c r="Y69" s="817"/>
      <c r="Z69" s="817"/>
      <c r="AA69" s="817">
        <v>1709</v>
      </c>
      <c r="AB69" s="817"/>
      <c r="AC69" s="817"/>
      <c r="AD69" s="817"/>
      <c r="AE69" s="817"/>
      <c r="AF69" s="817">
        <v>1709</v>
      </c>
      <c r="AG69" s="817"/>
      <c r="AH69" s="817"/>
      <c r="AI69" s="817"/>
      <c r="AJ69" s="817"/>
      <c r="AK69" s="817" t="s">
        <v>554</v>
      </c>
      <c r="AL69" s="817"/>
      <c r="AM69" s="817"/>
      <c r="AN69" s="817"/>
      <c r="AO69" s="817"/>
      <c r="AP69" s="817" t="s">
        <v>554</v>
      </c>
      <c r="AQ69" s="817"/>
      <c r="AR69" s="817"/>
      <c r="AS69" s="817"/>
      <c r="AT69" s="817"/>
      <c r="AU69" s="817" t="s">
        <v>554</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60" t="s">
        <v>557</v>
      </c>
      <c r="C70" s="861"/>
      <c r="D70" s="861"/>
      <c r="E70" s="861"/>
      <c r="F70" s="861"/>
      <c r="G70" s="861"/>
      <c r="H70" s="861"/>
      <c r="I70" s="861"/>
      <c r="J70" s="861"/>
      <c r="K70" s="861"/>
      <c r="L70" s="861"/>
      <c r="M70" s="861"/>
      <c r="N70" s="861"/>
      <c r="O70" s="861"/>
      <c r="P70" s="862"/>
      <c r="Q70" s="863">
        <v>264</v>
      </c>
      <c r="R70" s="817"/>
      <c r="S70" s="817"/>
      <c r="T70" s="817"/>
      <c r="U70" s="817"/>
      <c r="V70" s="817">
        <v>227</v>
      </c>
      <c r="W70" s="817"/>
      <c r="X70" s="817"/>
      <c r="Y70" s="817"/>
      <c r="Z70" s="817"/>
      <c r="AA70" s="817">
        <v>37</v>
      </c>
      <c r="AB70" s="817"/>
      <c r="AC70" s="817"/>
      <c r="AD70" s="817"/>
      <c r="AE70" s="817"/>
      <c r="AF70" s="817">
        <v>37</v>
      </c>
      <c r="AG70" s="817"/>
      <c r="AH70" s="817"/>
      <c r="AI70" s="817"/>
      <c r="AJ70" s="817"/>
      <c r="AK70" s="817" t="s">
        <v>554</v>
      </c>
      <c r="AL70" s="817"/>
      <c r="AM70" s="817"/>
      <c r="AN70" s="817"/>
      <c r="AO70" s="817"/>
      <c r="AP70" s="817" t="s">
        <v>554</v>
      </c>
      <c r="AQ70" s="817"/>
      <c r="AR70" s="817"/>
      <c r="AS70" s="817"/>
      <c r="AT70" s="817"/>
      <c r="AU70" s="817" t="s">
        <v>554</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60" t="s">
        <v>558</v>
      </c>
      <c r="C71" s="861"/>
      <c r="D71" s="861"/>
      <c r="E71" s="861"/>
      <c r="F71" s="861"/>
      <c r="G71" s="861"/>
      <c r="H71" s="861"/>
      <c r="I71" s="861"/>
      <c r="J71" s="861"/>
      <c r="K71" s="861"/>
      <c r="L71" s="861"/>
      <c r="M71" s="861"/>
      <c r="N71" s="861"/>
      <c r="O71" s="861"/>
      <c r="P71" s="862"/>
      <c r="Q71" s="863">
        <v>295194</v>
      </c>
      <c r="R71" s="817"/>
      <c r="S71" s="817"/>
      <c r="T71" s="817"/>
      <c r="U71" s="817"/>
      <c r="V71" s="817">
        <v>282398</v>
      </c>
      <c r="W71" s="817"/>
      <c r="X71" s="817"/>
      <c r="Y71" s="817"/>
      <c r="Z71" s="817"/>
      <c r="AA71" s="817">
        <v>12796</v>
      </c>
      <c r="AB71" s="817"/>
      <c r="AC71" s="817"/>
      <c r="AD71" s="817"/>
      <c r="AE71" s="817"/>
      <c r="AF71" s="817">
        <v>12796</v>
      </c>
      <c r="AG71" s="817"/>
      <c r="AH71" s="817"/>
      <c r="AI71" s="817"/>
      <c r="AJ71" s="817"/>
      <c r="AK71" s="817" t="s">
        <v>554</v>
      </c>
      <c r="AL71" s="817"/>
      <c r="AM71" s="817"/>
      <c r="AN71" s="817"/>
      <c r="AO71" s="817"/>
      <c r="AP71" s="817" t="s">
        <v>554</v>
      </c>
      <c r="AQ71" s="817"/>
      <c r="AR71" s="817"/>
      <c r="AS71" s="817"/>
      <c r="AT71" s="817"/>
      <c r="AU71" s="817" t="s">
        <v>554</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60"/>
      <c r="C72" s="861"/>
      <c r="D72" s="861"/>
      <c r="E72" s="861"/>
      <c r="F72" s="861"/>
      <c r="G72" s="861"/>
      <c r="H72" s="861"/>
      <c r="I72" s="861"/>
      <c r="J72" s="861"/>
      <c r="K72" s="861"/>
      <c r="L72" s="861"/>
      <c r="M72" s="861"/>
      <c r="N72" s="861"/>
      <c r="O72" s="861"/>
      <c r="P72" s="862"/>
      <c r="Q72" s="863"/>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60"/>
      <c r="C73" s="861"/>
      <c r="D73" s="861"/>
      <c r="E73" s="861"/>
      <c r="F73" s="861"/>
      <c r="G73" s="861"/>
      <c r="H73" s="861"/>
      <c r="I73" s="861"/>
      <c r="J73" s="861"/>
      <c r="K73" s="861"/>
      <c r="L73" s="861"/>
      <c r="M73" s="861"/>
      <c r="N73" s="861"/>
      <c r="O73" s="861"/>
      <c r="P73" s="862"/>
      <c r="Q73" s="863"/>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377</v>
      </c>
      <c r="B88" s="776" t="s">
        <v>404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14548</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121</v>
      </c>
      <c r="CS102" s="839"/>
      <c r="CT102" s="839"/>
      <c r="CU102" s="839"/>
      <c r="CV102" s="878"/>
      <c r="CW102" s="877" t="s">
        <v>490</v>
      </c>
      <c r="CX102" s="839"/>
      <c r="CY102" s="839"/>
      <c r="CZ102" s="839"/>
      <c r="DA102" s="878"/>
      <c r="DB102" s="877" t="s">
        <v>490</v>
      </c>
      <c r="DC102" s="839"/>
      <c r="DD102" s="839"/>
      <c r="DE102" s="839"/>
      <c r="DF102" s="878"/>
      <c r="DG102" s="877" t="s">
        <v>490</v>
      </c>
      <c r="DH102" s="839"/>
      <c r="DI102" s="839"/>
      <c r="DJ102" s="839"/>
      <c r="DK102" s="878"/>
      <c r="DL102" s="877" t="s">
        <v>490</v>
      </c>
      <c r="DM102" s="839"/>
      <c r="DN102" s="839"/>
      <c r="DO102" s="839"/>
      <c r="DP102" s="878"/>
      <c r="DQ102" s="877" t="s">
        <v>490</v>
      </c>
      <c r="DR102" s="839"/>
      <c r="DS102" s="839"/>
      <c r="DT102" s="839"/>
      <c r="DU102" s="878"/>
      <c r="DV102" s="776"/>
      <c r="DW102" s="777"/>
      <c r="DX102" s="777"/>
      <c r="DY102" s="777"/>
      <c r="DZ102" s="901"/>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410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411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412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413</v>
      </c>
      <c r="AB109" s="880"/>
      <c r="AC109" s="880"/>
      <c r="AD109" s="880"/>
      <c r="AE109" s="881"/>
      <c r="AF109" s="879" t="s">
        <v>414</v>
      </c>
      <c r="AG109" s="880"/>
      <c r="AH109" s="880"/>
      <c r="AI109" s="880"/>
      <c r="AJ109" s="881"/>
      <c r="AK109" s="879" t="s">
        <v>294</v>
      </c>
      <c r="AL109" s="880"/>
      <c r="AM109" s="880"/>
      <c r="AN109" s="880"/>
      <c r="AO109" s="881"/>
      <c r="AP109" s="879" t="s">
        <v>415</v>
      </c>
      <c r="AQ109" s="880"/>
      <c r="AR109" s="880"/>
      <c r="AS109" s="880"/>
      <c r="AT109" s="882"/>
      <c r="AU109" s="899" t="s">
        <v>412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413</v>
      </c>
      <c r="BR109" s="880"/>
      <c r="BS109" s="880"/>
      <c r="BT109" s="880"/>
      <c r="BU109" s="881"/>
      <c r="BV109" s="879" t="s">
        <v>414</v>
      </c>
      <c r="BW109" s="880"/>
      <c r="BX109" s="880"/>
      <c r="BY109" s="880"/>
      <c r="BZ109" s="881"/>
      <c r="CA109" s="879" t="s">
        <v>294</v>
      </c>
      <c r="CB109" s="880"/>
      <c r="CC109" s="880"/>
      <c r="CD109" s="880"/>
      <c r="CE109" s="881"/>
      <c r="CF109" s="900" t="s">
        <v>415</v>
      </c>
      <c r="CG109" s="900"/>
      <c r="CH109" s="900"/>
      <c r="CI109" s="900"/>
      <c r="CJ109" s="900"/>
      <c r="CK109" s="879" t="s">
        <v>416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413</v>
      </c>
      <c r="DH109" s="880"/>
      <c r="DI109" s="880"/>
      <c r="DJ109" s="880"/>
      <c r="DK109" s="881"/>
      <c r="DL109" s="879" t="s">
        <v>414</v>
      </c>
      <c r="DM109" s="880"/>
      <c r="DN109" s="880"/>
      <c r="DO109" s="880"/>
      <c r="DP109" s="881"/>
      <c r="DQ109" s="879" t="s">
        <v>294</v>
      </c>
      <c r="DR109" s="880"/>
      <c r="DS109" s="880"/>
      <c r="DT109" s="880"/>
      <c r="DU109" s="881"/>
      <c r="DV109" s="879" t="s">
        <v>415</v>
      </c>
      <c r="DW109" s="880"/>
      <c r="DX109" s="880"/>
      <c r="DY109" s="880"/>
      <c r="DZ109" s="882"/>
    </row>
    <row r="110" spans="1:131" s="224" customFormat="1" ht="26.25" customHeight="1" x14ac:dyDescent="0.15">
      <c r="A110" s="883" t="s">
        <v>417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2752490</v>
      </c>
      <c r="AB110" s="887"/>
      <c r="AC110" s="887"/>
      <c r="AD110" s="887"/>
      <c r="AE110" s="888"/>
      <c r="AF110" s="889">
        <v>2606580</v>
      </c>
      <c r="AG110" s="887"/>
      <c r="AH110" s="887"/>
      <c r="AI110" s="887"/>
      <c r="AJ110" s="888"/>
      <c r="AK110" s="889">
        <v>2496931</v>
      </c>
      <c r="AL110" s="887"/>
      <c r="AM110" s="887"/>
      <c r="AN110" s="887"/>
      <c r="AO110" s="888"/>
      <c r="AP110" s="890">
        <v>22.7</v>
      </c>
      <c r="AQ110" s="891"/>
      <c r="AR110" s="891"/>
      <c r="AS110" s="891"/>
      <c r="AT110" s="892"/>
      <c r="AU110" s="893" t="s">
        <v>69</v>
      </c>
      <c r="AV110" s="894"/>
      <c r="AW110" s="894"/>
      <c r="AX110" s="894"/>
      <c r="AY110" s="894"/>
      <c r="AZ110" s="916" t="s">
        <v>418</v>
      </c>
      <c r="BA110" s="884"/>
      <c r="BB110" s="884"/>
      <c r="BC110" s="884"/>
      <c r="BD110" s="884"/>
      <c r="BE110" s="884"/>
      <c r="BF110" s="884"/>
      <c r="BG110" s="884"/>
      <c r="BH110" s="884"/>
      <c r="BI110" s="884"/>
      <c r="BJ110" s="884"/>
      <c r="BK110" s="884"/>
      <c r="BL110" s="884"/>
      <c r="BM110" s="884"/>
      <c r="BN110" s="884"/>
      <c r="BO110" s="884"/>
      <c r="BP110" s="885"/>
      <c r="BQ110" s="917">
        <v>22168462</v>
      </c>
      <c r="BR110" s="918"/>
      <c r="BS110" s="918"/>
      <c r="BT110" s="918"/>
      <c r="BU110" s="918"/>
      <c r="BV110" s="918">
        <v>22298517</v>
      </c>
      <c r="BW110" s="918"/>
      <c r="BX110" s="918"/>
      <c r="BY110" s="918"/>
      <c r="BZ110" s="918"/>
      <c r="CA110" s="918">
        <v>22026034</v>
      </c>
      <c r="CB110" s="918"/>
      <c r="CC110" s="918"/>
      <c r="CD110" s="918"/>
      <c r="CE110" s="918"/>
      <c r="CF110" s="931">
        <v>200.6</v>
      </c>
      <c r="CG110" s="932"/>
      <c r="CH110" s="932"/>
      <c r="CI110" s="932"/>
      <c r="CJ110" s="932"/>
      <c r="CK110" s="933" t="s">
        <v>419</v>
      </c>
      <c r="CL110" s="934"/>
      <c r="CM110" s="916" t="s">
        <v>420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421</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422</v>
      </c>
      <c r="BA111" s="910"/>
      <c r="BB111" s="910"/>
      <c r="BC111" s="910"/>
      <c r="BD111" s="910"/>
      <c r="BE111" s="910"/>
      <c r="BF111" s="910"/>
      <c r="BG111" s="910"/>
      <c r="BH111" s="910"/>
      <c r="BI111" s="910"/>
      <c r="BJ111" s="910"/>
      <c r="BK111" s="910"/>
      <c r="BL111" s="910"/>
      <c r="BM111" s="910"/>
      <c r="BN111" s="910"/>
      <c r="BO111" s="910"/>
      <c r="BP111" s="911"/>
      <c r="BQ111" s="912">
        <v>46590</v>
      </c>
      <c r="BR111" s="913"/>
      <c r="BS111" s="913"/>
      <c r="BT111" s="913"/>
      <c r="BU111" s="913"/>
      <c r="BV111" s="913">
        <v>38825</v>
      </c>
      <c r="BW111" s="913"/>
      <c r="BX111" s="913"/>
      <c r="BY111" s="913"/>
      <c r="BZ111" s="913"/>
      <c r="CA111" s="913">
        <v>31060</v>
      </c>
      <c r="CB111" s="913"/>
      <c r="CC111" s="913"/>
      <c r="CD111" s="913"/>
      <c r="CE111" s="913"/>
      <c r="CF111" s="907">
        <v>0.3</v>
      </c>
      <c r="CG111" s="908"/>
      <c r="CH111" s="908"/>
      <c r="CI111" s="908"/>
      <c r="CJ111" s="908"/>
      <c r="CK111" s="935"/>
      <c r="CL111" s="936"/>
      <c r="CM111" s="909" t="s">
        <v>423</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424</v>
      </c>
      <c r="B112" s="940"/>
      <c r="C112" s="910" t="s">
        <v>425</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426</v>
      </c>
      <c r="BA112" s="910"/>
      <c r="BB112" s="910"/>
      <c r="BC112" s="910"/>
      <c r="BD112" s="910"/>
      <c r="BE112" s="910"/>
      <c r="BF112" s="910"/>
      <c r="BG112" s="910"/>
      <c r="BH112" s="910"/>
      <c r="BI112" s="910"/>
      <c r="BJ112" s="910"/>
      <c r="BK112" s="910"/>
      <c r="BL112" s="910"/>
      <c r="BM112" s="910"/>
      <c r="BN112" s="910"/>
      <c r="BO112" s="910"/>
      <c r="BP112" s="911"/>
      <c r="BQ112" s="912">
        <v>11724708</v>
      </c>
      <c r="BR112" s="913"/>
      <c r="BS112" s="913"/>
      <c r="BT112" s="913"/>
      <c r="BU112" s="913"/>
      <c r="BV112" s="913">
        <v>10599324</v>
      </c>
      <c r="BW112" s="913"/>
      <c r="BX112" s="913"/>
      <c r="BY112" s="913"/>
      <c r="BZ112" s="913"/>
      <c r="CA112" s="913">
        <v>9315816</v>
      </c>
      <c r="CB112" s="913"/>
      <c r="CC112" s="913"/>
      <c r="CD112" s="913"/>
      <c r="CE112" s="913"/>
      <c r="CF112" s="907">
        <v>84.8</v>
      </c>
      <c r="CG112" s="908"/>
      <c r="CH112" s="908"/>
      <c r="CI112" s="908"/>
      <c r="CJ112" s="908"/>
      <c r="CK112" s="935"/>
      <c r="CL112" s="936"/>
      <c r="CM112" s="909" t="s">
        <v>427</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428</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1582278</v>
      </c>
      <c r="AB113" s="925"/>
      <c r="AC113" s="925"/>
      <c r="AD113" s="925"/>
      <c r="AE113" s="926"/>
      <c r="AF113" s="927">
        <v>1619904</v>
      </c>
      <c r="AG113" s="925"/>
      <c r="AH113" s="925"/>
      <c r="AI113" s="925"/>
      <c r="AJ113" s="926"/>
      <c r="AK113" s="927">
        <v>1318591</v>
      </c>
      <c r="AL113" s="925"/>
      <c r="AM113" s="925"/>
      <c r="AN113" s="925"/>
      <c r="AO113" s="926"/>
      <c r="AP113" s="928">
        <v>12</v>
      </c>
      <c r="AQ113" s="929"/>
      <c r="AR113" s="929"/>
      <c r="AS113" s="929"/>
      <c r="AT113" s="930"/>
      <c r="AU113" s="895"/>
      <c r="AV113" s="896"/>
      <c r="AW113" s="896"/>
      <c r="AX113" s="896"/>
      <c r="AY113" s="896"/>
      <c r="AZ113" s="909" t="s">
        <v>429</v>
      </c>
      <c r="BA113" s="910"/>
      <c r="BB113" s="910"/>
      <c r="BC113" s="910"/>
      <c r="BD113" s="910"/>
      <c r="BE113" s="910"/>
      <c r="BF113" s="910"/>
      <c r="BG113" s="910"/>
      <c r="BH113" s="910"/>
      <c r="BI113" s="910"/>
      <c r="BJ113" s="910"/>
      <c r="BK113" s="910"/>
      <c r="BL113" s="910"/>
      <c r="BM113" s="910"/>
      <c r="BN113" s="910"/>
      <c r="BO113" s="910"/>
      <c r="BP113" s="911"/>
      <c r="BQ113" s="912" t="s">
        <v>122</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430</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v>46590</v>
      </c>
      <c r="DH113" s="946"/>
      <c r="DI113" s="946"/>
      <c r="DJ113" s="946"/>
      <c r="DK113" s="947"/>
      <c r="DL113" s="948">
        <v>38825</v>
      </c>
      <c r="DM113" s="946"/>
      <c r="DN113" s="946"/>
      <c r="DO113" s="946"/>
      <c r="DP113" s="947"/>
      <c r="DQ113" s="948">
        <v>31060</v>
      </c>
      <c r="DR113" s="946"/>
      <c r="DS113" s="946"/>
      <c r="DT113" s="946"/>
      <c r="DU113" s="947"/>
      <c r="DV113" s="949">
        <v>0.3</v>
      </c>
      <c r="DW113" s="950"/>
      <c r="DX113" s="950"/>
      <c r="DY113" s="950"/>
      <c r="DZ113" s="951"/>
    </row>
    <row r="114" spans="1:130" s="224" customFormat="1" ht="26.25" customHeight="1" x14ac:dyDescent="0.15">
      <c r="A114" s="941"/>
      <c r="B114" s="942"/>
      <c r="C114" s="910" t="s">
        <v>431</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122</v>
      </c>
      <c r="AB114" s="946"/>
      <c r="AC114" s="946"/>
      <c r="AD114" s="946"/>
      <c r="AE114" s="947"/>
      <c r="AF114" s="948" t="s">
        <v>122</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432</v>
      </c>
      <c r="BA114" s="910"/>
      <c r="BB114" s="910"/>
      <c r="BC114" s="910"/>
      <c r="BD114" s="910"/>
      <c r="BE114" s="910"/>
      <c r="BF114" s="910"/>
      <c r="BG114" s="910"/>
      <c r="BH114" s="910"/>
      <c r="BI114" s="910"/>
      <c r="BJ114" s="910"/>
      <c r="BK114" s="910"/>
      <c r="BL114" s="910"/>
      <c r="BM114" s="910"/>
      <c r="BN114" s="910"/>
      <c r="BO114" s="910"/>
      <c r="BP114" s="911"/>
      <c r="BQ114" s="912">
        <v>3783377</v>
      </c>
      <c r="BR114" s="913"/>
      <c r="BS114" s="913"/>
      <c r="BT114" s="913"/>
      <c r="BU114" s="913"/>
      <c r="BV114" s="913">
        <v>3596604</v>
      </c>
      <c r="BW114" s="913"/>
      <c r="BX114" s="913"/>
      <c r="BY114" s="913"/>
      <c r="BZ114" s="913"/>
      <c r="CA114" s="913">
        <v>3996016</v>
      </c>
      <c r="CB114" s="913"/>
      <c r="CC114" s="913"/>
      <c r="CD114" s="913"/>
      <c r="CE114" s="913"/>
      <c r="CF114" s="907">
        <v>36.4</v>
      </c>
      <c r="CG114" s="908"/>
      <c r="CH114" s="908"/>
      <c r="CI114" s="908"/>
      <c r="CJ114" s="908"/>
      <c r="CK114" s="935"/>
      <c r="CL114" s="936"/>
      <c r="CM114" s="909" t="s">
        <v>433</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434</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16373</v>
      </c>
      <c r="AB115" s="925"/>
      <c r="AC115" s="925"/>
      <c r="AD115" s="925"/>
      <c r="AE115" s="926"/>
      <c r="AF115" s="927">
        <v>7771</v>
      </c>
      <c r="AG115" s="925"/>
      <c r="AH115" s="925"/>
      <c r="AI115" s="925"/>
      <c r="AJ115" s="926"/>
      <c r="AK115" s="927">
        <v>7765</v>
      </c>
      <c r="AL115" s="925"/>
      <c r="AM115" s="925"/>
      <c r="AN115" s="925"/>
      <c r="AO115" s="926"/>
      <c r="AP115" s="928">
        <v>0.1</v>
      </c>
      <c r="AQ115" s="929"/>
      <c r="AR115" s="929"/>
      <c r="AS115" s="929"/>
      <c r="AT115" s="930"/>
      <c r="AU115" s="895"/>
      <c r="AV115" s="896"/>
      <c r="AW115" s="896"/>
      <c r="AX115" s="896"/>
      <c r="AY115" s="896"/>
      <c r="AZ115" s="909" t="s">
        <v>435</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436</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437</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438</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439</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440</v>
      </c>
      <c r="Z117" s="881"/>
      <c r="AA117" s="965">
        <v>4351141</v>
      </c>
      <c r="AB117" s="966"/>
      <c r="AC117" s="966"/>
      <c r="AD117" s="966"/>
      <c r="AE117" s="967"/>
      <c r="AF117" s="968">
        <v>4234255</v>
      </c>
      <c r="AG117" s="966"/>
      <c r="AH117" s="966"/>
      <c r="AI117" s="966"/>
      <c r="AJ117" s="967"/>
      <c r="AK117" s="968">
        <v>3823287</v>
      </c>
      <c r="AL117" s="966"/>
      <c r="AM117" s="966"/>
      <c r="AN117" s="966"/>
      <c r="AO117" s="967"/>
      <c r="AP117" s="969"/>
      <c r="AQ117" s="970"/>
      <c r="AR117" s="970"/>
      <c r="AS117" s="970"/>
      <c r="AT117" s="971"/>
      <c r="AU117" s="895"/>
      <c r="AV117" s="896"/>
      <c r="AW117" s="896"/>
      <c r="AX117" s="896"/>
      <c r="AY117" s="896"/>
      <c r="AZ117" s="961" t="s">
        <v>441</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442</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413</v>
      </c>
      <c r="AB118" s="880"/>
      <c r="AC118" s="880"/>
      <c r="AD118" s="880"/>
      <c r="AE118" s="881"/>
      <c r="AF118" s="879" t="s">
        <v>414</v>
      </c>
      <c r="AG118" s="880"/>
      <c r="AH118" s="880"/>
      <c r="AI118" s="880"/>
      <c r="AJ118" s="881"/>
      <c r="AK118" s="879" t="s">
        <v>294</v>
      </c>
      <c r="AL118" s="880"/>
      <c r="AM118" s="880"/>
      <c r="AN118" s="880"/>
      <c r="AO118" s="881"/>
      <c r="AP118" s="957" t="s">
        <v>415</v>
      </c>
      <c r="AQ118" s="958"/>
      <c r="AR118" s="958"/>
      <c r="AS118" s="958"/>
      <c r="AT118" s="959"/>
      <c r="AU118" s="895"/>
      <c r="AV118" s="896"/>
      <c r="AW118" s="896"/>
      <c r="AX118" s="896"/>
      <c r="AY118" s="896"/>
      <c r="AZ118" s="960" t="s">
        <v>443</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444</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3" t="s">
        <v>419</v>
      </c>
      <c r="B119" s="934"/>
      <c r="C119" s="916" t="s">
        <v>420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7" t="s">
        <v>177</v>
      </c>
      <c r="BA119" s="247"/>
      <c r="BB119" s="247"/>
      <c r="BC119" s="247"/>
      <c r="BD119" s="247"/>
      <c r="BE119" s="247"/>
      <c r="BF119" s="247"/>
      <c r="BG119" s="247"/>
      <c r="BH119" s="247"/>
      <c r="BI119" s="247"/>
      <c r="BJ119" s="247"/>
      <c r="BK119" s="247"/>
      <c r="BL119" s="247"/>
      <c r="BM119" s="247"/>
      <c r="BN119" s="247"/>
      <c r="BO119" s="964" t="s">
        <v>445</v>
      </c>
      <c r="BP119" s="992"/>
      <c r="BQ119" s="986">
        <v>37723137</v>
      </c>
      <c r="BR119" s="987"/>
      <c r="BS119" s="987"/>
      <c r="BT119" s="987"/>
      <c r="BU119" s="987"/>
      <c r="BV119" s="987">
        <v>36533270</v>
      </c>
      <c r="BW119" s="987"/>
      <c r="BX119" s="987"/>
      <c r="BY119" s="987"/>
      <c r="BZ119" s="987"/>
      <c r="CA119" s="987">
        <v>35368926</v>
      </c>
      <c r="CB119" s="987"/>
      <c r="CC119" s="987"/>
      <c r="CD119" s="987"/>
      <c r="CE119" s="987"/>
      <c r="CF119" s="988"/>
      <c r="CG119" s="989"/>
      <c r="CH119" s="989"/>
      <c r="CI119" s="989"/>
      <c r="CJ119" s="990"/>
      <c r="CK119" s="937"/>
      <c r="CL119" s="938"/>
      <c r="CM119" s="960" t="s">
        <v>446</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122</v>
      </c>
      <c r="DH119" s="973"/>
      <c r="DI119" s="973"/>
      <c r="DJ119" s="973"/>
      <c r="DK119" s="974"/>
      <c r="DL119" s="972" t="s">
        <v>122</v>
      </c>
      <c r="DM119" s="973"/>
      <c r="DN119" s="973"/>
      <c r="DO119" s="973"/>
      <c r="DP119" s="974"/>
      <c r="DQ119" s="972" t="s">
        <v>122</v>
      </c>
      <c r="DR119" s="973"/>
      <c r="DS119" s="973"/>
      <c r="DT119" s="973"/>
      <c r="DU119" s="974"/>
      <c r="DV119" s="975" t="s">
        <v>122</v>
      </c>
      <c r="DW119" s="976"/>
      <c r="DX119" s="976"/>
      <c r="DY119" s="976"/>
      <c r="DZ119" s="977"/>
    </row>
    <row r="120" spans="1:130" s="224" customFormat="1" ht="26.25" customHeight="1" x14ac:dyDescent="0.15">
      <c r="A120" s="1044"/>
      <c r="B120" s="936"/>
      <c r="C120" s="909" t="s">
        <v>423</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447</v>
      </c>
      <c r="AV120" s="979"/>
      <c r="AW120" s="979"/>
      <c r="AX120" s="979"/>
      <c r="AY120" s="980"/>
      <c r="AZ120" s="916" t="s">
        <v>448</v>
      </c>
      <c r="BA120" s="884"/>
      <c r="BB120" s="884"/>
      <c r="BC120" s="884"/>
      <c r="BD120" s="884"/>
      <c r="BE120" s="884"/>
      <c r="BF120" s="884"/>
      <c r="BG120" s="884"/>
      <c r="BH120" s="884"/>
      <c r="BI120" s="884"/>
      <c r="BJ120" s="884"/>
      <c r="BK120" s="884"/>
      <c r="BL120" s="884"/>
      <c r="BM120" s="884"/>
      <c r="BN120" s="884"/>
      <c r="BO120" s="884"/>
      <c r="BP120" s="885"/>
      <c r="BQ120" s="917">
        <v>10766993</v>
      </c>
      <c r="BR120" s="918"/>
      <c r="BS120" s="918"/>
      <c r="BT120" s="918"/>
      <c r="BU120" s="918"/>
      <c r="BV120" s="918">
        <v>10560330</v>
      </c>
      <c r="BW120" s="918"/>
      <c r="BX120" s="918"/>
      <c r="BY120" s="918"/>
      <c r="BZ120" s="918"/>
      <c r="CA120" s="918">
        <v>11389017</v>
      </c>
      <c r="CB120" s="918"/>
      <c r="CC120" s="918"/>
      <c r="CD120" s="918"/>
      <c r="CE120" s="918"/>
      <c r="CF120" s="931">
        <v>103.7</v>
      </c>
      <c r="CG120" s="932"/>
      <c r="CH120" s="932"/>
      <c r="CI120" s="932"/>
      <c r="CJ120" s="932"/>
      <c r="CK120" s="993" t="s">
        <v>449</v>
      </c>
      <c r="CL120" s="994"/>
      <c r="CM120" s="994"/>
      <c r="CN120" s="994"/>
      <c r="CO120" s="995"/>
      <c r="CP120" s="1001" t="s">
        <v>396</v>
      </c>
      <c r="CQ120" s="1002"/>
      <c r="CR120" s="1002"/>
      <c r="CS120" s="1002"/>
      <c r="CT120" s="1002"/>
      <c r="CU120" s="1002"/>
      <c r="CV120" s="1002"/>
      <c r="CW120" s="1002"/>
      <c r="CX120" s="1002"/>
      <c r="CY120" s="1002"/>
      <c r="CZ120" s="1002"/>
      <c r="DA120" s="1002"/>
      <c r="DB120" s="1002"/>
      <c r="DC120" s="1002"/>
      <c r="DD120" s="1002"/>
      <c r="DE120" s="1002"/>
      <c r="DF120" s="1003"/>
      <c r="DG120" s="917">
        <v>8519473</v>
      </c>
      <c r="DH120" s="918"/>
      <c r="DI120" s="918"/>
      <c r="DJ120" s="918"/>
      <c r="DK120" s="918"/>
      <c r="DL120" s="918">
        <v>7241207</v>
      </c>
      <c r="DM120" s="918"/>
      <c r="DN120" s="918"/>
      <c r="DO120" s="918"/>
      <c r="DP120" s="918"/>
      <c r="DQ120" s="918">
        <v>5869224</v>
      </c>
      <c r="DR120" s="918"/>
      <c r="DS120" s="918"/>
      <c r="DT120" s="918"/>
      <c r="DU120" s="918"/>
      <c r="DV120" s="919">
        <v>53.4</v>
      </c>
      <c r="DW120" s="919"/>
      <c r="DX120" s="919"/>
      <c r="DY120" s="919"/>
      <c r="DZ120" s="920"/>
    </row>
    <row r="121" spans="1:130" s="224" customFormat="1" ht="26.25" customHeight="1" x14ac:dyDescent="0.15">
      <c r="A121" s="1044"/>
      <c r="B121" s="936"/>
      <c r="C121" s="961" t="s">
        <v>450</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v>7765</v>
      </c>
      <c r="AB121" s="946"/>
      <c r="AC121" s="946"/>
      <c r="AD121" s="946"/>
      <c r="AE121" s="947"/>
      <c r="AF121" s="948">
        <v>7765</v>
      </c>
      <c r="AG121" s="946"/>
      <c r="AH121" s="946"/>
      <c r="AI121" s="946"/>
      <c r="AJ121" s="947"/>
      <c r="AK121" s="948">
        <v>7765</v>
      </c>
      <c r="AL121" s="946"/>
      <c r="AM121" s="946"/>
      <c r="AN121" s="946"/>
      <c r="AO121" s="947"/>
      <c r="AP121" s="949">
        <v>0.1</v>
      </c>
      <c r="AQ121" s="950"/>
      <c r="AR121" s="950"/>
      <c r="AS121" s="950"/>
      <c r="AT121" s="951"/>
      <c r="AU121" s="981"/>
      <c r="AV121" s="982"/>
      <c r="AW121" s="982"/>
      <c r="AX121" s="982"/>
      <c r="AY121" s="983"/>
      <c r="AZ121" s="909" t="s">
        <v>451</v>
      </c>
      <c r="BA121" s="910"/>
      <c r="BB121" s="910"/>
      <c r="BC121" s="910"/>
      <c r="BD121" s="910"/>
      <c r="BE121" s="910"/>
      <c r="BF121" s="910"/>
      <c r="BG121" s="910"/>
      <c r="BH121" s="910"/>
      <c r="BI121" s="910"/>
      <c r="BJ121" s="910"/>
      <c r="BK121" s="910"/>
      <c r="BL121" s="910"/>
      <c r="BM121" s="910"/>
      <c r="BN121" s="910"/>
      <c r="BO121" s="910"/>
      <c r="BP121" s="911"/>
      <c r="BQ121" s="912">
        <v>85014</v>
      </c>
      <c r="BR121" s="913"/>
      <c r="BS121" s="913"/>
      <c r="BT121" s="913"/>
      <c r="BU121" s="913"/>
      <c r="BV121" s="913">
        <v>53014</v>
      </c>
      <c r="BW121" s="913"/>
      <c r="BX121" s="913"/>
      <c r="BY121" s="913"/>
      <c r="BZ121" s="913"/>
      <c r="CA121" s="913">
        <v>33574</v>
      </c>
      <c r="CB121" s="913"/>
      <c r="CC121" s="913"/>
      <c r="CD121" s="913"/>
      <c r="CE121" s="913"/>
      <c r="CF121" s="907">
        <v>0.3</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1831176</v>
      </c>
      <c r="DH121" s="913"/>
      <c r="DI121" s="913"/>
      <c r="DJ121" s="913"/>
      <c r="DK121" s="913"/>
      <c r="DL121" s="913">
        <v>2048493</v>
      </c>
      <c r="DM121" s="913"/>
      <c r="DN121" s="913"/>
      <c r="DO121" s="913"/>
      <c r="DP121" s="913"/>
      <c r="DQ121" s="913">
        <v>2220798</v>
      </c>
      <c r="DR121" s="913"/>
      <c r="DS121" s="913"/>
      <c r="DT121" s="913"/>
      <c r="DU121" s="913"/>
      <c r="DV121" s="914">
        <v>20.2</v>
      </c>
      <c r="DW121" s="914"/>
      <c r="DX121" s="914"/>
      <c r="DY121" s="914"/>
      <c r="DZ121" s="915"/>
    </row>
    <row r="122" spans="1:130" s="224" customFormat="1" ht="26.25" customHeight="1" x14ac:dyDescent="0.15">
      <c r="A122" s="1044"/>
      <c r="B122" s="936"/>
      <c r="C122" s="909" t="s">
        <v>433</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452</v>
      </c>
      <c r="BA122" s="952"/>
      <c r="BB122" s="952"/>
      <c r="BC122" s="952"/>
      <c r="BD122" s="952"/>
      <c r="BE122" s="952"/>
      <c r="BF122" s="952"/>
      <c r="BG122" s="952"/>
      <c r="BH122" s="952"/>
      <c r="BI122" s="952"/>
      <c r="BJ122" s="952"/>
      <c r="BK122" s="952"/>
      <c r="BL122" s="952"/>
      <c r="BM122" s="952"/>
      <c r="BN122" s="952"/>
      <c r="BO122" s="952"/>
      <c r="BP122" s="953"/>
      <c r="BQ122" s="986">
        <v>25723950</v>
      </c>
      <c r="BR122" s="987"/>
      <c r="BS122" s="987"/>
      <c r="BT122" s="987"/>
      <c r="BU122" s="987"/>
      <c r="BV122" s="987">
        <v>24846206</v>
      </c>
      <c r="BW122" s="987"/>
      <c r="BX122" s="987"/>
      <c r="BY122" s="987"/>
      <c r="BZ122" s="987"/>
      <c r="CA122" s="987">
        <v>23735199</v>
      </c>
      <c r="CB122" s="987"/>
      <c r="CC122" s="987"/>
      <c r="CD122" s="987"/>
      <c r="CE122" s="987"/>
      <c r="CF122" s="1004">
        <v>216.1</v>
      </c>
      <c r="CG122" s="1005"/>
      <c r="CH122" s="1005"/>
      <c r="CI122" s="1005"/>
      <c r="CJ122" s="1005"/>
      <c r="CK122" s="996"/>
      <c r="CL122" s="997"/>
      <c r="CM122" s="997"/>
      <c r="CN122" s="997"/>
      <c r="CO122" s="998"/>
      <c r="CP122" s="1006" t="s">
        <v>398</v>
      </c>
      <c r="CQ122" s="1007"/>
      <c r="CR122" s="1007"/>
      <c r="CS122" s="1007"/>
      <c r="CT122" s="1007"/>
      <c r="CU122" s="1007"/>
      <c r="CV122" s="1007"/>
      <c r="CW122" s="1007"/>
      <c r="CX122" s="1007"/>
      <c r="CY122" s="1007"/>
      <c r="CZ122" s="1007"/>
      <c r="DA122" s="1007"/>
      <c r="DB122" s="1007"/>
      <c r="DC122" s="1007"/>
      <c r="DD122" s="1007"/>
      <c r="DE122" s="1007"/>
      <c r="DF122" s="1008"/>
      <c r="DG122" s="912">
        <v>1336785</v>
      </c>
      <c r="DH122" s="913"/>
      <c r="DI122" s="913"/>
      <c r="DJ122" s="913"/>
      <c r="DK122" s="913"/>
      <c r="DL122" s="913">
        <v>1238129</v>
      </c>
      <c r="DM122" s="913"/>
      <c r="DN122" s="913"/>
      <c r="DO122" s="913"/>
      <c r="DP122" s="913"/>
      <c r="DQ122" s="913">
        <v>1159366</v>
      </c>
      <c r="DR122" s="913"/>
      <c r="DS122" s="913"/>
      <c r="DT122" s="913"/>
      <c r="DU122" s="913"/>
      <c r="DV122" s="914">
        <v>10.6</v>
      </c>
      <c r="DW122" s="914"/>
      <c r="DX122" s="914"/>
      <c r="DY122" s="914"/>
      <c r="DZ122" s="915"/>
    </row>
    <row r="123" spans="1:130" s="224" customFormat="1" ht="26.25" customHeight="1" x14ac:dyDescent="0.15">
      <c r="A123" s="1044"/>
      <c r="B123" s="936"/>
      <c r="C123" s="909" t="s">
        <v>439</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7" t="s">
        <v>177</v>
      </c>
      <c r="BA123" s="247"/>
      <c r="BB123" s="247"/>
      <c r="BC123" s="247"/>
      <c r="BD123" s="247"/>
      <c r="BE123" s="247"/>
      <c r="BF123" s="247"/>
      <c r="BG123" s="247"/>
      <c r="BH123" s="247"/>
      <c r="BI123" s="247"/>
      <c r="BJ123" s="247"/>
      <c r="BK123" s="247"/>
      <c r="BL123" s="247"/>
      <c r="BM123" s="247"/>
      <c r="BN123" s="247"/>
      <c r="BO123" s="964" t="s">
        <v>453</v>
      </c>
      <c r="BP123" s="992"/>
      <c r="BQ123" s="1050">
        <v>36575957</v>
      </c>
      <c r="BR123" s="1051"/>
      <c r="BS123" s="1051"/>
      <c r="BT123" s="1051"/>
      <c r="BU123" s="1051"/>
      <c r="BV123" s="1051">
        <v>35459550</v>
      </c>
      <c r="BW123" s="1051"/>
      <c r="BX123" s="1051"/>
      <c r="BY123" s="1051"/>
      <c r="BZ123" s="1051"/>
      <c r="CA123" s="1051">
        <v>35157790</v>
      </c>
      <c r="CB123" s="1051"/>
      <c r="CC123" s="1051"/>
      <c r="CD123" s="1051"/>
      <c r="CE123" s="1051"/>
      <c r="CF123" s="988"/>
      <c r="CG123" s="989"/>
      <c r="CH123" s="989"/>
      <c r="CI123" s="989"/>
      <c r="CJ123" s="990"/>
      <c r="CK123" s="996"/>
      <c r="CL123" s="997"/>
      <c r="CM123" s="997"/>
      <c r="CN123" s="997"/>
      <c r="CO123" s="998"/>
      <c r="CP123" s="1006" t="s">
        <v>393</v>
      </c>
      <c r="CQ123" s="1007"/>
      <c r="CR123" s="1007"/>
      <c r="CS123" s="1007"/>
      <c r="CT123" s="1007"/>
      <c r="CU123" s="1007"/>
      <c r="CV123" s="1007"/>
      <c r="CW123" s="1007"/>
      <c r="CX123" s="1007"/>
      <c r="CY123" s="1007"/>
      <c r="CZ123" s="1007"/>
      <c r="DA123" s="1007"/>
      <c r="DB123" s="1007"/>
      <c r="DC123" s="1007"/>
      <c r="DD123" s="1007"/>
      <c r="DE123" s="1007"/>
      <c r="DF123" s="1008"/>
      <c r="DG123" s="945">
        <v>20652</v>
      </c>
      <c r="DH123" s="946"/>
      <c r="DI123" s="946"/>
      <c r="DJ123" s="946"/>
      <c r="DK123" s="947"/>
      <c r="DL123" s="948">
        <v>41396</v>
      </c>
      <c r="DM123" s="946"/>
      <c r="DN123" s="946"/>
      <c r="DO123" s="946"/>
      <c r="DP123" s="947"/>
      <c r="DQ123" s="948">
        <v>39477</v>
      </c>
      <c r="DR123" s="946"/>
      <c r="DS123" s="946"/>
      <c r="DT123" s="946"/>
      <c r="DU123" s="947"/>
      <c r="DV123" s="949">
        <v>0.4</v>
      </c>
      <c r="DW123" s="950"/>
      <c r="DX123" s="950"/>
      <c r="DY123" s="950"/>
      <c r="DZ123" s="951"/>
    </row>
    <row r="124" spans="1:130" s="224" customFormat="1" ht="26.25" customHeight="1" thickBot="1" x14ac:dyDescent="0.2">
      <c r="A124" s="1044"/>
      <c r="B124" s="936"/>
      <c r="C124" s="909" t="s">
        <v>442</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6" t="s">
        <v>454</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10.1</v>
      </c>
      <c r="BR124" s="1014"/>
      <c r="BS124" s="1014"/>
      <c r="BT124" s="1014"/>
      <c r="BU124" s="1014"/>
      <c r="BV124" s="1014">
        <v>9.8000000000000007</v>
      </c>
      <c r="BW124" s="1014"/>
      <c r="BX124" s="1014"/>
      <c r="BY124" s="1014"/>
      <c r="BZ124" s="1014"/>
      <c r="CA124" s="1014">
        <v>1.9</v>
      </c>
      <c r="CB124" s="1014"/>
      <c r="CC124" s="1014"/>
      <c r="CD124" s="1014"/>
      <c r="CE124" s="1014"/>
      <c r="CF124" s="1015"/>
      <c r="CG124" s="1016"/>
      <c r="CH124" s="1016"/>
      <c r="CI124" s="1016"/>
      <c r="CJ124" s="1017"/>
      <c r="CK124" s="999"/>
      <c r="CL124" s="999"/>
      <c r="CM124" s="999"/>
      <c r="CN124" s="999"/>
      <c r="CO124" s="1000"/>
      <c r="CP124" s="1006" t="s">
        <v>455</v>
      </c>
      <c r="CQ124" s="1007"/>
      <c r="CR124" s="1007"/>
      <c r="CS124" s="1007"/>
      <c r="CT124" s="1007"/>
      <c r="CU124" s="1007"/>
      <c r="CV124" s="1007"/>
      <c r="CW124" s="1007"/>
      <c r="CX124" s="1007"/>
      <c r="CY124" s="1007"/>
      <c r="CZ124" s="1007"/>
      <c r="DA124" s="1007"/>
      <c r="DB124" s="1007"/>
      <c r="DC124" s="1007"/>
      <c r="DD124" s="1007"/>
      <c r="DE124" s="1007"/>
      <c r="DF124" s="1008"/>
      <c r="DG124" s="991">
        <v>16622</v>
      </c>
      <c r="DH124" s="973"/>
      <c r="DI124" s="973"/>
      <c r="DJ124" s="973"/>
      <c r="DK124" s="974"/>
      <c r="DL124" s="972">
        <v>30099</v>
      </c>
      <c r="DM124" s="973"/>
      <c r="DN124" s="973"/>
      <c r="DO124" s="973"/>
      <c r="DP124" s="974"/>
      <c r="DQ124" s="972">
        <v>26951</v>
      </c>
      <c r="DR124" s="973"/>
      <c r="DS124" s="973"/>
      <c r="DT124" s="973"/>
      <c r="DU124" s="974"/>
      <c r="DV124" s="975">
        <v>0.2</v>
      </c>
      <c r="DW124" s="976"/>
      <c r="DX124" s="976"/>
      <c r="DY124" s="976"/>
      <c r="DZ124" s="977"/>
    </row>
    <row r="125" spans="1:130" s="224" customFormat="1" ht="26.25" customHeight="1" x14ac:dyDescent="0.15">
      <c r="A125" s="1044"/>
      <c r="B125" s="936"/>
      <c r="C125" s="909" t="s">
        <v>444</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456</v>
      </c>
      <c r="CL125" s="994"/>
      <c r="CM125" s="994"/>
      <c r="CN125" s="994"/>
      <c r="CO125" s="995"/>
      <c r="CP125" s="916" t="s">
        <v>457</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4"/>
      <c r="B126" s="936"/>
      <c r="C126" s="909" t="s">
        <v>446</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v>8593</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458</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5"/>
      <c r="B127" s="938"/>
      <c r="C127" s="960" t="s">
        <v>459</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15</v>
      </c>
      <c r="AB127" s="946"/>
      <c r="AC127" s="946"/>
      <c r="AD127" s="946"/>
      <c r="AE127" s="947"/>
      <c r="AF127" s="948">
        <v>6</v>
      </c>
      <c r="AG127" s="946"/>
      <c r="AH127" s="946"/>
      <c r="AI127" s="946"/>
      <c r="AJ127" s="947"/>
      <c r="AK127" s="948" t="s">
        <v>122</v>
      </c>
      <c r="AL127" s="946"/>
      <c r="AM127" s="946"/>
      <c r="AN127" s="946"/>
      <c r="AO127" s="947"/>
      <c r="AP127" s="949" t="s">
        <v>122</v>
      </c>
      <c r="AQ127" s="950"/>
      <c r="AR127" s="950"/>
      <c r="AS127" s="950"/>
      <c r="AT127" s="951"/>
      <c r="AU127" s="226"/>
      <c r="AV127" s="226"/>
      <c r="AW127" s="226"/>
      <c r="AX127" s="1018" t="s">
        <v>460</v>
      </c>
      <c r="AY127" s="1019"/>
      <c r="AZ127" s="1019"/>
      <c r="BA127" s="1019"/>
      <c r="BB127" s="1019"/>
      <c r="BC127" s="1019"/>
      <c r="BD127" s="1019"/>
      <c r="BE127" s="1020"/>
      <c r="BF127" s="1021" t="s">
        <v>461</v>
      </c>
      <c r="BG127" s="1019"/>
      <c r="BH127" s="1019"/>
      <c r="BI127" s="1019"/>
      <c r="BJ127" s="1019"/>
      <c r="BK127" s="1019"/>
      <c r="BL127" s="1020"/>
      <c r="BM127" s="1021" t="s">
        <v>462</v>
      </c>
      <c r="BN127" s="1019"/>
      <c r="BO127" s="1019"/>
      <c r="BP127" s="1019"/>
      <c r="BQ127" s="1019"/>
      <c r="BR127" s="1019"/>
      <c r="BS127" s="1020"/>
      <c r="BT127" s="1021" t="s">
        <v>463</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464</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8" t="s">
        <v>465</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466</v>
      </c>
      <c r="X128" s="1030"/>
      <c r="Y128" s="1030"/>
      <c r="Z128" s="1031"/>
      <c r="AA128" s="1032">
        <v>45058</v>
      </c>
      <c r="AB128" s="1033"/>
      <c r="AC128" s="1033"/>
      <c r="AD128" s="1033"/>
      <c r="AE128" s="1034"/>
      <c r="AF128" s="1035">
        <v>33036</v>
      </c>
      <c r="AG128" s="1033"/>
      <c r="AH128" s="1033"/>
      <c r="AI128" s="1033"/>
      <c r="AJ128" s="1034"/>
      <c r="AK128" s="1035">
        <v>20120</v>
      </c>
      <c r="AL128" s="1033"/>
      <c r="AM128" s="1033"/>
      <c r="AN128" s="1033"/>
      <c r="AO128" s="1034"/>
      <c r="AP128" s="1036"/>
      <c r="AQ128" s="1037"/>
      <c r="AR128" s="1037"/>
      <c r="AS128" s="1037"/>
      <c r="AT128" s="1038"/>
      <c r="AU128" s="226"/>
      <c r="AV128" s="226"/>
      <c r="AW128" s="226"/>
      <c r="AX128" s="883" t="s">
        <v>467</v>
      </c>
      <c r="AY128" s="884"/>
      <c r="AZ128" s="884"/>
      <c r="BA128" s="884"/>
      <c r="BB128" s="884"/>
      <c r="BC128" s="884"/>
      <c r="BD128" s="884"/>
      <c r="BE128" s="885"/>
      <c r="BF128" s="1039" t="s">
        <v>122</v>
      </c>
      <c r="BG128" s="1040"/>
      <c r="BH128" s="1040"/>
      <c r="BI128" s="1040"/>
      <c r="BJ128" s="1040"/>
      <c r="BK128" s="1040"/>
      <c r="BL128" s="1041"/>
      <c r="BM128" s="1039">
        <v>12.89</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468</v>
      </c>
      <c r="CQ128" s="713"/>
      <c r="CR128" s="713"/>
      <c r="CS128" s="713"/>
      <c r="CT128" s="713"/>
      <c r="CU128" s="713"/>
      <c r="CV128" s="713"/>
      <c r="CW128" s="713"/>
      <c r="CX128" s="713"/>
      <c r="CY128" s="713"/>
      <c r="CZ128" s="713"/>
      <c r="DA128" s="713"/>
      <c r="DB128" s="713"/>
      <c r="DC128" s="713"/>
      <c r="DD128" s="713"/>
      <c r="DE128" s="713"/>
      <c r="DF128" s="1023"/>
      <c r="DG128" s="1024" t="s">
        <v>122</v>
      </c>
      <c r="DH128" s="1025"/>
      <c r="DI128" s="1025"/>
      <c r="DJ128" s="1025"/>
      <c r="DK128" s="1025"/>
      <c r="DL128" s="1025" t="s">
        <v>122</v>
      </c>
      <c r="DM128" s="1025"/>
      <c r="DN128" s="1025"/>
      <c r="DO128" s="1025"/>
      <c r="DP128" s="1025"/>
      <c r="DQ128" s="1025" t="s">
        <v>122</v>
      </c>
      <c r="DR128" s="1025"/>
      <c r="DS128" s="1025"/>
      <c r="DT128" s="1025"/>
      <c r="DU128" s="1025"/>
      <c r="DV128" s="1026" t="s">
        <v>122</v>
      </c>
      <c r="DW128" s="1026"/>
      <c r="DX128" s="1026"/>
      <c r="DY128" s="1026"/>
      <c r="DZ128" s="1027"/>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469</v>
      </c>
      <c r="X129" s="1058"/>
      <c r="Y129" s="1058"/>
      <c r="Z129" s="1059"/>
      <c r="AA129" s="945">
        <v>14379088</v>
      </c>
      <c r="AB129" s="946"/>
      <c r="AC129" s="946"/>
      <c r="AD129" s="946"/>
      <c r="AE129" s="947"/>
      <c r="AF129" s="948">
        <v>13775969</v>
      </c>
      <c r="AG129" s="946"/>
      <c r="AH129" s="946"/>
      <c r="AI129" s="946"/>
      <c r="AJ129" s="947"/>
      <c r="AK129" s="948">
        <v>13653569</v>
      </c>
      <c r="AL129" s="946"/>
      <c r="AM129" s="946"/>
      <c r="AN129" s="946"/>
      <c r="AO129" s="947"/>
      <c r="AP129" s="1060"/>
      <c r="AQ129" s="1061"/>
      <c r="AR129" s="1061"/>
      <c r="AS129" s="1061"/>
      <c r="AT129" s="1062"/>
      <c r="AU129" s="227"/>
      <c r="AV129" s="227"/>
      <c r="AW129" s="227"/>
      <c r="AX129" s="1052" t="s">
        <v>470</v>
      </c>
      <c r="AY129" s="910"/>
      <c r="AZ129" s="910"/>
      <c r="BA129" s="910"/>
      <c r="BB129" s="910"/>
      <c r="BC129" s="910"/>
      <c r="BD129" s="910"/>
      <c r="BE129" s="911"/>
      <c r="BF129" s="1053" t="s">
        <v>122</v>
      </c>
      <c r="BG129" s="1054"/>
      <c r="BH129" s="1054"/>
      <c r="BI129" s="1054"/>
      <c r="BJ129" s="1054"/>
      <c r="BK129" s="1054"/>
      <c r="BL129" s="1055"/>
      <c r="BM129" s="1053">
        <v>17.89</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471</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472</v>
      </c>
      <c r="X130" s="1058"/>
      <c r="Y130" s="1058"/>
      <c r="Z130" s="1059"/>
      <c r="AA130" s="945">
        <v>3105561</v>
      </c>
      <c r="AB130" s="946"/>
      <c r="AC130" s="946"/>
      <c r="AD130" s="946"/>
      <c r="AE130" s="947"/>
      <c r="AF130" s="948">
        <v>2875226</v>
      </c>
      <c r="AG130" s="946"/>
      <c r="AH130" s="946"/>
      <c r="AI130" s="946"/>
      <c r="AJ130" s="947"/>
      <c r="AK130" s="948">
        <v>2672662</v>
      </c>
      <c r="AL130" s="946"/>
      <c r="AM130" s="946"/>
      <c r="AN130" s="946"/>
      <c r="AO130" s="947"/>
      <c r="AP130" s="1060"/>
      <c r="AQ130" s="1061"/>
      <c r="AR130" s="1061"/>
      <c r="AS130" s="1061"/>
      <c r="AT130" s="1062"/>
      <c r="AU130" s="227"/>
      <c r="AV130" s="227"/>
      <c r="AW130" s="227"/>
      <c r="AX130" s="1052" t="s">
        <v>473</v>
      </c>
      <c r="AY130" s="910"/>
      <c r="AZ130" s="910"/>
      <c r="BA130" s="910"/>
      <c r="BB130" s="910"/>
      <c r="BC130" s="910"/>
      <c r="BD130" s="910"/>
      <c r="BE130" s="911"/>
      <c r="BF130" s="1088">
        <v>11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474</v>
      </c>
      <c r="X131" s="1095"/>
      <c r="Y131" s="1095"/>
      <c r="Z131" s="1096"/>
      <c r="AA131" s="991">
        <v>11273527</v>
      </c>
      <c r="AB131" s="973"/>
      <c r="AC131" s="973"/>
      <c r="AD131" s="973"/>
      <c r="AE131" s="974"/>
      <c r="AF131" s="972">
        <v>10900743</v>
      </c>
      <c r="AG131" s="973"/>
      <c r="AH131" s="973"/>
      <c r="AI131" s="973"/>
      <c r="AJ131" s="974"/>
      <c r="AK131" s="972">
        <v>10980907</v>
      </c>
      <c r="AL131" s="973"/>
      <c r="AM131" s="973"/>
      <c r="AN131" s="973"/>
      <c r="AO131" s="974"/>
      <c r="AP131" s="1097"/>
      <c r="AQ131" s="1098"/>
      <c r="AR131" s="1098"/>
      <c r="AS131" s="1098"/>
      <c r="AT131" s="1099"/>
      <c r="AU131" s="227"/>
      <c r="AV131" s="227"/>
      <c r="AW131" s="227"/>
      <c r="AX131" s="1070" t="s">
        <v>475</v>
      </c>
      <c r="AY131" s="713"/>
      <c r="AZ131" s="713"/>
      <c r="BA131" s="713"/>
      <c r="BB131" s="713"/>
      <c r="BC131" s="713"/>
      <c r="BD131" s="713"/>
      <c r="BE131" s="1023"/>
      <c r="BF131" s="1071">
        <v>1.9</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476</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477</v>
      </c>
      <c r="W132" s="1081"/>
      <c r="X132" s="1081"/>
      <c r="Y132" s="1081"/>
      <c r="Z132" s="1082"/>
      <c r="AA132" s="1083">
        <v>10.64903646</v>
      </c>
      <c r="AB132" s="1084"/>
      <c r="AC132" s="1084"/>
      <c r="AD132" s="1084"/>
      <c r="AE132" s="1085"/>
      <c r="AF132" s="1086">
        <v>12.16424422</v>
      </c>
      <c r="AG132" s="1084"/>
      <c r="AH132" s="1084"/>
      <c r="AI132" s="1084"/>
      <c r="AJ132" s="1085"/>
      <c r="AK132" s="1086">
        <v>10.295187820000001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478</v>
      </c>
      <c r="W133" s="1064"/>
      <c r="X133" s="1064"/>
      <c r="Y133" s="1064"/>
      <c r="Z133" s="1065"/>
      <c r="AA133" s="1066">
        <v>11.7</v>
      </c>
      <c r="AB133" s="1067"/>
      <c r="AC133" s="1067"/>
      <c r="AD133" s="1067"/>
      <c r="AE133" s="1068"/>
      <c r="AF133" s="1066">
        <v>11.6</v>
      </c>
      <c r="AG133" s="1067"/>
      <c r="AH133" s="1067"/>
      <c r="AI133" s="1067"/>
      <c r="AJ133" s="1068"/>
      <c r="AK133" s="1066">
        <v>11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Jhdp5VWyYyJjaizUotTnmH5h83qHesDIjk8BbbuIk6IXwau86a8Szxeapw/DV+cJiINajqAccDQkxD+zjt4dcQ==" saltValue="gyjC35Biwjo7ztToUeIwV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479</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JCCm+CuI/nguh88AmkysJmMhz5N9Qom2Dw2y9UaIR49F/JuE8e7X0Lx3hAHxSLnZXiXz8zi92uXsPHPtPYfRtA==" saltValue="oEalIpT2PXQ5CveoaUrc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khIY+pXrS8PVQwORDc/AiQJuEhsyaogxrSiYczVZk76omaXhN9D6ddITFF6M9T5z9dJ94+CytVg59BEhrTAqw==" saltValue="GkHLQyuAqcjFHnuqr0Oa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2"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480</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481</v>
      </c>
      <c r="AL6" s="260"/>
      <c r="AM6" s="260"/>
      <c r="AN6" s="260"/>
    </row>
    <row r="7" spans="1:46" ht="13.5" customHeight="1" x14ac:dyDescent="0.15">
      <c r="A7" s="259"/>
      <c r="AK7" s="262"/>
      <c r="AL7" s="263"/>
      <c r="AM7" s="263"/>
      <c r="AN7" s="264"/>
      <c r="AO7" s="1101" t="s">
        <v>482</v>
      </c>
      <c r="AP7" s="265"/>
      <c r="AQ7" s="266" t="s">
        <v>483</v>
      </c>
      <c r="AR7" s="267"/>
    </row>
    <row r="8" spans="1:46" x14ac:dyDescent="0.15">
      <c r="A8" s="259"/>
      <c r="AK8" s="268"/>
      <c r="AL8" s="269"/>
      <c r="AM8" s="269"/>
      <c r="AN8" s="270"/>
      <c r="AO8" s="1102"/>
      <c r="AP8" s="271" t="s">
        <v>484</v>
      </c>
      <c r="AQ8" s="272" t="s">
        <v>485</v>
      </c>
      <c r="AR8" s="273" t="s">
        <v>486</v>
      </c>
    </row>
    <row r="9" spans="1:46" x14ac:dyDescent="0.15">
      <c r="A9" s="259"/>
      <c r="AK9" s="1103" t="s">
        <v>487</v>
      </c>
      <c r="AL9" s="1104"/>
      <c r="AM9" s="1104"/>
      <c r="AN9" s="1105"/>
      <c r="AO9" s="274">
        <v>3945171</v>
      </c>
      <c r="AP9" s="274">
        <v>133757</v>
      </c>
      <c r="AQ9" s="275">
        <v>90328</v>
      </c>
      <c r="AR9" s="276">
        <v>48.1</v>
      </c>
    </row>
    <row r="10" spans="1:46" ht="13.5" customHeight="1" x14ac:dyDescent="0.15">
      <c r="A10" s="259"/>
      <c r="AK10" s="1103" t="s">
        <v>488</v>
      </c>
      <c r="AL10" s="1104"/>
      <c r="AM10" s="1104"/>
      <c r="AN10" s="1105"/>
      <c r="AO10" s="277">
        <v>179</v>
      </c>
      <c r="AP10" s="277">
        <v>6</v>
      </c>
      <c r="AQ10" s="278">
        <v>7878</v>
      </c>
      <c r="AR10" s="279">
        <v>-99.9</v>
      </c>
    </row>
    <row r="11" spans="1:46" ht="13.5" customHeight="1" x14ac:dyDescent="0.15">
      <c r="A11" s="259"/>
      <c r="AK11" s="1103" t="s">
        <v>489</v>
      </c>
      <c r="AL11" s="1104"/>
      <c r="AM11" s="1104"/>
      <c r="AN11" s="1105"/>
      <c r="AO11" s="277" t="s">
        <v>490</v>
      </c>
      <c r="AP11" s="277" t="s">
        <v>490</v>
      </c>
      <c r="AQ11" s="278">
        <v>2111</v>
      </c>
      <c r="AR11" s="279" t="s">
        <v>490</v>
      </c>
    </row>
    <row r="12" spans="1:46" ht="13.5" customHeight="1" x14ac:dyDescent="0.15">
      <c r="A12" s="259"/>
      <c r="AK12" s="1103" t="s">
        <v>491</v>
      </c>
      <c r="AL12" s="1104"/>
      <c r="AM12" s="1104"/>
      <c r="AN12" s="1105"/>
      <c r="AO12" s="277" t="s">
        <v>490</v>
      </c>
      <c r="AP12" s="277" t="s">
        <v>490</v>
      </c>
      <c r="AQ12" s="278">
        <v>26</v>
      </c>
      <c r="AR12" s="279" t="s">
        <v>490</v>
      </c>
    </row>
    <row r="13" spans="1:46" ht="13.5" customHeight="1" x14ac:dyDescent="0.15">
      <c r="A13" s="259"/>
      <c r="AK13" s="1103" t="s">
        <v>492</v>
      </c>
      <c r="AL13" s="1104"/>
      <c r="AM13" s="1104"/>
      <c r="AN13" s="1105"/>
      <c r="AO13" s="277">
        <v>140076</v>
      </c>
      <c r="AP13" s="277">
        <v>4749</v>
      </c>
      <c r="AQ13" s="278">
        <v>2999</v>
      </c>
      <c r="AR13" s="279">
        <v>58.4</v>
      </c>
    </row>
    <row r="14" spans="1:46" ht="13.5" customHeight="1" x14ac:dyDescent="0.15">
      <c r="A14" s="259"/>
      <c r="AK14" s="1103" t="s">
        <v>493</v>
      </c>
      <c r="AL14" s="1104"/>
      <c r="AM14" s="1104"/>
      <c r="AN14" s="1105"/>
      <c r="AO14" s="277">
        <v>77710</v>
      </c>
      <c r="AP14" s="277">
        <v>2635</v>
      </c>
      <c r="AQ14" s="278">
        <v>1839</v>
      </c>
      <c r="AR14" s="279">
        <v>43.3</v>
      </c>
    </row>
    <row r="15" spans="1:46" ht="13.5" customHeight="1" x14ac:dyDescent="0.15">
      <c r="A15" s="259"/>
      <c r="AK15" s="1106" t="s">
        <v>494</v>
      </c>
      <c r="AL15" s="1107"/>
      <c r="AM15" s="1107"/>
      <c r="AN15" s="1108"/>
      <c r="AO15" s="277">
        <v>-224944</v>
      </c>
      <c r="AP15" s="277">
        <v>-7627</v>
      </c>
      <c r="AQ15" s="278">
        <v>-5426</v>
      </c>
      <c r="AR15" s="279">
        <v>40.6</v>
      </c>
    </row>
    <row r="16" spans="1:46" x14ac:dyDescent="0.15">
      <c r="A16" s="259"/>
      <c r="AK16" s="1106" t="s">
        <v>177</v>
      </c>
      <c r="AL16" s="1107"/>
      <c r="AM16" s="1107"/>
      <c r="AN16" s="1108"/>
      <c r="AO16" s="277">
        <v>3938192</v>
      </c>
      <c r="AP16" s="277">
        <v>133521</v>
      </c>
      <c r="AQ16" s="278">
        <v>99756</v>
      </c>
      <c r="AR16" s="279">
        <v>33.799999999999997</v>
      </c>
    </row>
    <row r="17" spans="1:46" x14ac:dyDescent="0.15">
      <c r="A17" s="259"/>
    </row>
    <row r="18" spans="1:46" x14ac:dyDescent="0.15">
      <c r="A18" s="259"/>
      <c r="AQ18" s="280"/>
      <c r="AR18" s="280"/>
    </row>
    <row r="19" spans="1:46" x14ac:dyDescent="0.15">
      <c r="A19" s="259"/>
      <c r="AK19" s="255" t="s">
        <v>495</v>
      </c>
    </row>
    <row r="20" spans="1:46" x14ac:dyDescent="0.15">
      <c r="A20" s="259"/>
      <c r="AK20" s="281"/>
      <c r="AL20" s="282"/>
      <c r="AM20" s="282"/>
      <c r="AN20" s="283"/>
      <c r="AO20" s="284" t="s">
        <v>496</v>
      </c>
      <c r="AP20" s="285" t="s">
        <v>497</v>
      </c>
      <c r="AQ20" s="286" t="s">
        <v>498</v>
      </c>
      <c r="AR20" s="287"/>
    </row>
    <row r="21" spans="1:46" s="260" customFormat="1" x14ac:dyDescent="0.15">
      <c r="A21" s="288"/>
      <c r="AK21" s="1109" t="s">
        <v>499</v>
      </c>
      <c r="AL21" s="1110"/>
      <c r="AM21" s="1110"/>
      <c r="AN21" s="1111"/>
      <c r="AO21" s="289">
        <v>15.63</v>
      </c>
      <c r="AP21" s="290">
        <v>9.01</v>
      </c>
      <c r="AQ21" s="291">
        <v>6.62</v>
      </c>
      <c r="AS21" s="292"/>
      <c r="AT21" s="288"/>
    </row>
    <row r="22" spans="1:46" s="260" customFormat="1" x14ac:dyDescent="0.15">
      <c r="A22" s="288"/>
      <c r="AK22" s="1109" t="s">
        <v>500</v>
      </c>
      <c r="AL22" s="1110"/>
      <c r="AM22" s="1110"/>
      <c r="AN22" s="1111"/>
      <c r="AO22" s="293">
        <v>97.3</v>
      </c>
      <c r="AP22" s="294">
        <v>97.5</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501</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502</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503</v>
      </c>
      <c r="AL29" s="260"/>
      <c r="AM29" s="260"/>
      <c r="AN29" s="260"/>
      <c r="AS29" s="302"/>
    </row>
    <row r="30" spans="1:46" ht="13.5" customHeight="1" x14ac:dyDescent="0.15">
      <c r="A30" s="259"/>
      <c r="AK30" s="262"/>
      <c r="AL30" s="263"/>
      <c r="AM30" s="263"/>
      <c r="AN30" s="264"/>
      <c r="AO30" s="1101" t="s">
        <v>482</v>
      </c>
      <c r="AP30" s="265"/>
      <c r="AQ30" s="266" t="s">
        <v>483</v>
      </c>
      <c r="AR30" s="267"/>
    </row>
    <row r="31" spans="1:46" x14ac:dyDescent="0.15">
      <c r="A31" s="259"/>
      <c r="AK31" s="268"/>
      <c r="AL31" s="269"/>
      <c r="AM31" s="269"/>
      <c r="AN31" s="270"/>
      <c r="AO31" s="1102"/>
      <c r="AP31" s="271" t="s">
        <v>484</v>
      </c>
      <c r="AQ31" s="272" t="s">
        <v>485</v>
      </c>
      <c r="AR31" s="273" t="s">
        <v>486</v>
      </c>
    </row>
    <row r="32" spans="1:46" ht="27" customHeight="1" x14ac:dyDescent="0.15">
      <c r="A32" s="259"/>
      <c r="AK32" s="1117" t="s">
        <v>504</v>
      </c>
      <c r="AL32" s="1118"/>
      <c r="AM32" s="1118"/>
      <c r="AN32" s="1119"/>
      <c r="AO32" s="303">
        <v>2496931</v>
      </c>
      <c r="AP32" s="303">
        <v>84656</v>
      </c>
      <c r="AQ32" s="304">
        <v>56025</v>
      </c>
      <c r="AR32" s="305">
        <v>51.1</v>
      </c>
    </row>
    <row r="33" spans="1:46" ht="13.5" customHeight="1" x14ac:dyDescent="0.15">
      <c r="A33" s="259"/>
      <c r="AK33" s="1117" t="s">
        <v>505</v>
      </c>
      <c r="AL33" s="1118"/>
      <c r="AM33" s="1118"/>
      <c r="AN33" s="1119"/>
      <c r="AO33" s="303" t="s">
        <v>490</v>
      </c>
      <c r="AP33" s="303" t="s">
        <v>490</v>
      </c>
      <c r="AQ33" s="304" t="s">
        <v>490</v>
      </c>
      <c r="AR33" s="305" t="s">
        <v>490</v>
      </c>
    </row>
    <row r="34" spans="1:46" ht="27" customHeight="1" x14ac:dyDescent="0.15">
      <c r="A34" s="259"/>
      <c r="AK34" s="1117" t="s">
        <v>506</v>
      </c>
      <c r="AL34" s="1118"/>
      <c r="AM34" s="1118"/>
      <c r="AN34" s="1119"/>
      <c r="AO34" s="303" t="s">
        <v>490</v>
      </c>
      <c r="AP34" s="303" t="s">
        <v>490</v>
      </c>
      <c r="AQ34" s="304" t="s">
        <v>490</v>
      </c>
      <c r="AR34" s="305" t="s">
        <v>490</v>
      </c>
    </row>
    <row r="35" spans="1:46" ht="27" customHeight="1" x14ac:dyDescent="0.15">
      <c r="A35" s="259"/>
      <c r="AK35" s="1117" t="s">
        <v>507</v>
      </c>
      <c r="AL35" s="1118"/>
      <c r="AM35" s="1118"/>
      <c r="AN35" s="1119"/>
      <c r="AO35" s="303">
        <v>1318591</v>
      </c>
      <c r="AP35" s="303">
        <v>44706</v>
      </c>
      <c r="AQ35" s="304">
        <v>18604</v>
      </c>
      <c r="AR35" s="305">
        <v>140.30000000000001</v>
      </c>
    </row>
    <row r="36" spans="1:46" ht="27" customHeight="1" x14ac:dyDescent="0.15">
      <c r="A36" s="259"/>
      <c r="AK36" s="1117" t="s">
        <v>508</v>
      </c>
      <c r="AL36" s="1118"/>
      <c r="AM36" s="1118"/>
      <c r="AN36" s="1119"/>
      <c r="AO36" s="303" t="s">
        <v>490</v>
      </c>
      <c r="AP36" s="303" t="s">
        <v>490</v>
      </c>
      <c r="AQ36" s="304">
        <v>2667</v>
      </c>
      <c r="AR36" s="305" t="s">
        <v>490</v>
      </c>
    </row>
    <row r="37" spans="1:46" ht="13.5" customHeight="1" x14ac:dyDescent="0.15">
      <c r="A37" s="259"/>
      <c r="AK37" s="1117" t="s">
        <v>509</v>
      </c>
      <c r="AL37" s="1118"/>
      <c r="AM37" s="1118"/>
      <c r="AN37" s="1119"/>
      <c r="AO37" s="303">
        <v>7765</v>
      </c>
      <c r="AP37" s="303">
        <v>263</v>
      </c>
      <c r="AQ37" s="304">
        <v>441</v>
      </c>
      <c r="AR37" s="305">
        <v>-40.4</v>
      </c>
    </row>
    <row r="38" spans="1:46" ht="27" customHeight="1" x14ac:dyDescent="0.15">
      <c r="A38" s="259"/>
      <c r="AK38" s="1120" t="s">
        <v>510</v>
      </c>
      <c r="AL38" s="1121"/>
      <c r="AM38" s="1121"/>
      <c r="AN38" s="1122"/>
      <c r="AO38" s="306" t="s">
        <v>490</v>
      </c>
      <c r="AP38" s="306" t="s">
        <v>490</v>
      </c>
      <c r="AQ38" s="307">
        <v>6</v>
      </c>
      <c r="AR38" s="295" t="s">
        <v>490</v>
      </c>
      <c r="AS38" s="302"/>
    </row>
    <row r="39" spans="1:46" x14ac:dyDescent="0.15">
      <c r="A39" s="259"/>
      <c r="AK39" s="1120" t="s">
        <v>511</v>
      </c>
      <c r="AL39" s="1121"/>
      <c r="AM39" s="1121"/>
      <c r="AN39" s="1122"/>
      <c r="AO39" s="303">
        <v>-20120</v>
      </c>
      <c r="AP39" s="303">
        <v>-682</v>
      </c>
      <c r="AQ39" s="304">
        <v>-4261</v>
      </c>
      <c r="AR39" s="305">
        <v>-84</v>
      </c>
      <c r="AS39" s="302"/>
    </row>
    <row r="40" spans="1:46" ht="27" customHeight="1" x14ac:dyDescent="0.15">
      <c r="A40" s="259"/>
      <c r="AK40" s="1117" t="s">
        <v>512</v>
      </c>
      <c r="AL40" s="1118"/>
      <c r="AM40" s="1118"/>
      <c r="AN40" s="1119"/>
      <c r="AO40" s="303">
        <v>-2672662</v>
      </c>
      <c r="AP40" s="303">
        <v>-90614</v>
      </c>
      <c r="AQ40" s="304">
        <v>-49695</v>
      </c>
      <c r="AR40" s="305">
        <v>82.3</v>
      </c>
      <c r="AS40" s="302"/>
    </row>
    <row r="41" spans="1:46" x14ac:dyDescent="0.15">
      <c r="A41" s="259"/>
      <c r="AK41" s="1123" t="s">
        <v>287</v>
      </c>
      <c r="AL41" s="1124"/>
      <c r="AM41" s="1124"/>
      <c r="AN41" s="1125"/>
      <c r="AO41" s="303">
        <v>1130505</v>
      </c>
      <c r="AP41" s="303">
        <v>38329</v>
      </c>
      <c r="AQ41" s="304">
        <v>23786</v>
      </c>
      <c r="AR41" s="305">
        <v>61.1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513</v>
      </c>
    </row>
    <row r="48" spans="1:46" x14ac:dyDescent="0.15">
      <c r="A48" s="259"/>
      <c r="AK48" s="313" t="s">
        <v>514</v>
      </c>
      <c r="AL48" s="313"/>
      <c r="AM48" s="313"/>
      <c r="AN48" s="313"/>
      <c r="AO48" s="313"/>
      <c r="AP48" s="313"/>
      <c r="AQ48" s="314"/>
      <c r="AR48" s="313"/>
    </row>
    <row r="49" spans="1:44" ht="13.5" customHeight="1" x14ac:dyDescent="0.15">
      <c r="A49" s="259"/>
      <c r="AK49" s="315"/>
      <c r="AL49" s="316"/>
      <c r="AM49" s="1112" t="s">
        <v>482</v>
      </c>
      <c r="AN49" s="1114" t="s">
        <v>515</v>
      </c>
      <c r="AO49" s="1115"/>
      <c r="AP49" s="1115"/>
      <c r="AQ49" s="1115"/>
      <c r="AR49" s="1116"/>
    </row>
    <row r="50" spans="1:44" x14ac:dyDescent="0.15">
      <c r="A50" s="259"/>
      <c r="AK50" s="317"/>
      <c r="AL50" s="318"/>
      <c r="AM50" s="1113"/>
      <c r="AN50" s="319" t="s">
        <v>516</v>
      </c>
      <c r="AO50" s="320" t="s">
        <v>517</v>
      </c>
      <c r="AP50" s="321" t="s">
        <v>518</v>
      </c>
      <c r="AQ50" s="322" t="s">
        <v>519</v>
      </c>
      <c r="AR50" s="323" t="s">
        <v>520</v>
      </c>
    </row>
    <row r="51" spans="1:44" x14ac:dyDescent="0.15">
      <c r="A51" s="259"/>
      <c r="AK51" s="315" t="s">
        <v>521</v>
      </c>
      <c r="AL51" s="316"/>
      <c r="AM51" s="324">
        <v>3515269</v>
      </c>
      <c r="AN51" s="325">
        <v>109825</v>
      </c>
      <c r="AO51" s="326">
        <v>-17.3</v>
      </c>
      <c r="AP51" s="327">
        <v>79288</v>
      </c>
      <c r="AQ51" s="328">
        <v>21.8</v>
      </c>
      <c r="AR51" s="329">
        <v>-39.1</v>
      </c>
    </row>
    <row r="52" spans="1:44" x14ac:dyDescent="0.15">
      <c r="A52" s="259"/>
      <c r="AK52" s="330"/>
      <c r="AL52" s="331" t="s">
        <v>522</v>
      </c>
      <c r="AM52" s="332">
        <v>2266687</v>
      </c>
      <c r="AN52" s="333">
        <v>70816</v>
      </c>
      <c r="AO52" s="334">
        <v>-12.4</v>
      </c>
      <c r="AP52" s="335">
        <v>41870</v>
      </c>
      <c r="AQ52" s="336">
        <v>9.6</v>
      </c>
      <c r="AR52" s="337">
        <v>-22</v>
      </c>
    </row>
    <row r="53" spans="1:44" x14ac:dyDescent="0.15">
      <c r="A53" s="259"/>
      <c r="AK53" s="315" t="s">
        <v>523</v>
      </c>
      <c r="AL53" s="316"/>
      <c r="AM53" s="324">
        <v>3048095</v>
      </c>
      <c r="AN53" s="325">
        <v>97119</v>
      </c>
      <c r="AO53" s="326">
        <v>-11.6</v>
      </c>
      <c r="AP53" s="327">
        <v>84962</v>
      </c>
      <c r="AQ53" s="328">
        <v>7.2</v>
      </c>
      <c r="AR53" s="329">
        <v>-18.8</v>
      </c>
    </row>
    <row r="54" spans="1:44" x14ac:dyDescent="0.15">
      <c r="A54" s="259"/>
      <c r="AK54" s="330"/>
      <c r="AL54" s="331" t="s">
        <v>522</v>
      </c>
      <c r="AM54" s="332">
        <v>1085986</v>
      </c>
      <c r="AN54" s="333">
        <v>34602</v>
      </c>
      <c r="AO54" s="334">
        <v>-51.1</v>
      </c>
      <c r="AP54" s="335">
        <v>42793</v>
      </c>
      <c r="AQ54" s="336">
        <v>2.2000000000000002</v>
      </c>
      <c r="AR54" s="337">
        <v>-53.3</v>
      </c>
    </row>
    <row r="55" spans="1:44" x14ac:dyDescent="0.15">
      <c r="A55" s="259"/>
      <c r="AK55" s="315" t="s">
        <v>524</v>
      </c>
      <c r="AL55" s="316"/>
      <c r="AM55" s="324">
        <v>4695596</v>
      </c>
      <c r="AN55" s="325">
        <v>152762</v>
      </c>
      <c r="AO55" s="326">
        <v>57.3</v>
      </c>
      <c r="AP55" s="327">
        <v>69604</v>
      </c>
      <c r="AQ55" s="328">
        <v>-18.100000000000001</v>
      </c>
      <c r="AR55" s="329">
        <v>75.400000000000006</v>
      </c>
    </row>
    <row r="56" spans="1:44" x14ac:dyDescent="0.15">
      <c r="A56" s="259"/>
      <c r="AK56" s="330"/>
      <c r="AL56" s="331" t="s">
        <v>522</v>
      </c>
      <c r="AM56" s="332">
        <v>1997352</v>
      </c>
      <c r="AN56" s="333">
        <v>64980</v>
      </c>
      <c r="AO56" s="334">
        <v>87.8</v>
      </c>
      <c r="AP56" s="335">
        <v>36247</v>
      </c>
      <c r="AQ56" s="336">
        <v>-15.3</v>
      </c>
      <c r="AR56" s="337">
        <v>103.1</v>
      </c>
    </row>
    <row r="57" spans="1:44" x14ac:dyDescent="0.15">
      <c r="A57" s="259"/>
      <c r="AK57" s="315" t="s">
        <v>525</v>
      </c>
      <c r="AL57" s="316"/>
      <c r="AM57" s="324">
        <v>3149504</v>
      </c>
      <c r="AN57" s="325">
        <v>104572</v>
      </c>
      <c r="AO57" s="326">
        <v>-31.5</v>
      </c>
      <c r="AP57" s="327">
        <v>68410</v>
      </c>
      <c r="AQ57" s="328">
        <v>-1.7</v>
      </c>
      <c r="AR57" s="329">
        <v>-29.8</v>
      </c>
    </row>
    <row r="58" spans="1:44" x14ac:dyDescent="0.15">
      <c r="A58" s="259"/>
      <c r="AK58" s="330"/>
      <c r="AL58" s="331" t="s">
        <v>522</v>
      </c>
      <c r="AM58" s="332">
        <v>1037792</v>
      </c>
      <c r="AN58" s="333">
        <v>34458</v>
      </c>
      <c r="AO58" s="334">
        <v>-47</v>
      </c>
      <c r="AP58" s="335">
        <v>35086</v>
      </c>
      <c r="AQ58" s="336">
        <v>-3.2</v>
      </c>
      <c r="AR58" s="337">
        <v>-43.8</v>
      </c>
    </row>
    <row r="59" spans="1:44" x14ac:dyDescent="0.15">
      <c r="A59" s="259"/>
      <c r="AK59" s="315" t="s">
        <v>526</v>
      </c>
      <c r="AL59" s="316"/>
      <c r="AM59" s="324">
        <v>2923971</v>
      </c>
      <c r="AN59" s="325">
        <v>99134</v>
      </c>
      <c r="AO59" s="326">
        <v>-5.2</v>
      </c>
      <c r="AP59" s="327">
        <v>73019</v>
      </c>
      <c r="AQ59" s="328">
        <v>6.7</v>
      </c>
      <c r="AR59" s="329">
        <v>-11.9</v>
      </c>
    </row>
    <row r="60" spans="1:44" x14ac:dyDescent="0.15">
      <c r="A60" s="259"/>
      <c r="AK60" s="330"/>
      <c r="AL60" s="331" t="s">
        <v>522</v>
      </c>
      <c r="AM60" s="332">
        <v>1333258</v>
      </c>
      <c r="AN60" s="333">
        <v>45203</v>
      </c>
      <c r="AO60" s="334">
        <v>31.2</v>
      </c>
      <c r="AP60" s="335">
        <v>39427</v>
      </c>
      <c r="AQ60" s="336">
        <v>12.4</v>
      </c>
      <c r="AR60" s="337">
        <v>18.8</v>
      </c>
    </row>
    <row r="61" spans="1:44" x14ac:dyDescent="0.15">
      <c r="A61" s="259"/>
      <c r="AK61" s="315" t="s">
        <v>527</v>
      </c>
      <c r="AL61" s="338"/>
      <c r="AM61" s="324">
        <v>3466487</v>
      </c>
      <c r="AN61" s="325">
        <v>112682</v>
      </c>
      <c r="AO61" s="326">
        <v>-1.7</v>
      </c>
      <c r="AP61" s="327">
        <v>75057</v>
      </c>
      <c r="AQ61" s="339">
        <v>3.2</v>
      </c>
      <c r="AR61" s="329">
        <v>-4.9000000000000004</v>
      </c>
    </row>
    <row r="62" spans="1:44" x14ac:dyDescent="0.15">
      <c r="A62" s="259"/>
      <c r="AK62" s="330"/>
      <c r="AL62" s="331" t="s">
        <v>522</v>
      </c>
      <c r="AM62" s="332">
        <v>1544215</v>
      </c>
      <c r="AN62" s="333">
        <v>50012</v>
      </c>
      <c r="AO62" s="334">
        <v>1.7</v>
      </c>
      <c r="AP62" s="335">
        <v>39085</v>
      </c>
      <c r="AQ62" s="336">
        <v>1.1000000000000001</v>
      </c>
      <c r="AR62" s="337">
        <v>0.6</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aU/nXFHvmVWnQKoI53UbS7ndCjGlDDJ3bwHcoy6/y2LapqzbjuoKhDUw16A3b2PDaEWRsnF567uUKrSq2pO2Q==" saltValue="JudsFlRIkey6snB6UMkSe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3" zoomScaleNormal="93"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479</v>
      </c>
    </row>
    <row r="121" spans="125:125" ht="13.5" hidden="1" customHeight="1" x14ac:dyDescent="0.15">
      <c r="DU121" s="253"/>
    </row>
  </sheetData>
  <sheetProtection algorithmName="SHA-512" hashValue="YrUwdhlw1gUANMCiOl5G4Xxe8PP0FJWn3gwDV/aPcNgPNEsFhXTUd8gm37KhcSSK5oBZdnwjFiS4SHb1f0HpiQ==" saltValue="QDcLjovpVhb47rLqN0rw8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479</v>
      </c>
    </row>
  </sheetData>
  <sheetProtection algorithmName="SHA-512" hashValue="V3vVrnPQM4kVQsASLDHSF5XQ7K5RlUztQ7E+XKDzhLKHaTsZUqHQFmbgKknJHyf8Ip0ur8iL5Ap29KrYmVYB8Q==" saltValue="zXKI7bqYj43QcXTLIOPU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26" t="s">
        <v>3</v>
      </c>
      <c r="D47" s="1126"/>
      <c r="E47" s="1127"/>
      <c r="F47" s="11">
        <v>40.97</v>
      </c>
      <c r="G47" s="12">
        <v>31.97</v>
      </c>
      <c r="H47" s="12">
        <v>33.270000000000003</v>
      </c>
      <c r="I47" s="12">
        <v>33.119999999999997</v>
      </c>
      <c r="J47" s="13">
        <v>35.090000000000003</v>
      </c>
    </row>
    <row r="48" spans="2:10" ht="57.75" customHeight="1" x14ac:dyDescent="0.15">
      <c r="B48" s="14"/>
      <c r="C48" s="1128" t="s">
        <v>4</v>
      </c>
      <c r="D48" s="1128"/>
      <c r="E48" s="1129"/>
      <c r="F48" s="15">
        <v>4.62</v>
      </c>
      <c r="G48" s="16">
        <v>8.9</v>
      </c>
      <c r="H48" s="16">
        <v>8.9</v>
      </c>
      <c r="I48" s="16">
        <v>10</v>
      </c>
      <c r="J48" s="17">
        <v>7.57</v>
      </c>
    </row>
    <row r="49" spans="2:10" ht="57.75" customHeight="1" thickBot="1" x14ac:dyDescent="0.2">
      <c r="B49" s="18"/>
      <c r="C49" s="1130" t="s">
        <v>5</v>
      </c>
      <c r="D49" s="1130"/>
      <c r="E49" s="1131"/>
      <c r="F49" s="19" t="s">
        <v>534</v>
      </c>
      <c r="G49" s="20" t="s">
        <v>535</v>
      </c>
      <c r="H49" s="20">
        <v>2.4300000000000002</v>
      </c>
      <c r="I49" s="20" t="s">
        <v>536</v>
      </c>
      <c r="J49" s="21" t="s">
        <v>537</v>
      </c>
    </row>
    <row r="50" spans="2:10" x14ac:dyDescent="0.15"/>
  </sheetData>
  <sheetProtection algorithmName="SHA-512" hashValue="Q6wH0rC9JBlW4WEt5KnP9fPy6a5x7KuQYUrirdcgOXsbSQ1H6yr323l6tOyXg2nS8JLzO3V7hne5rsLMcBvJcg==" saltValue="tw2xNPEL/j9QyP1eTCxH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36" t="s">
        <v>538</v>
      </c>
      <c r="D34" s="1136"/>
      <c r="E34" s="1137"/>
      <c r="F34" s="32">
        <v>4.6100000000000003</v>
      </c>
      <c r="G34" s="33">
        <v>8.8699999999999992</v>
      </c>
      <c r="H34" s="33">
        <v>8.89</v>
      </c>
      <c r="I34" s="33">
        <v>9.99</v>
      </c>
      <c r="J34" s="34">
        <v>7.56</v>
      </c>
      <c r="K34" s="22"/>
      <c r="L34" s="22"/>
      <c r="M34" s="22"/>
      <c r="N34" s="22"/>
      <c r="O34" s="22"/>
      <c r="P34" s="22"/>
    </row>
    <row r="35" spans="1:16" ht="39" customHeight="1" x14ac:dyDescent="0.15">
      <c r="A35" s="22"/>
      <c r="B35" s="35"/>
      <c r="C35" s="1132" t="s">
        <v>539</v>
      </c>
      <c r="D35" s="1132"/>
      <c r="E35" s="1133"/>
      <c r="F35" s="36">
        <v>9.26</v>
      </c>
      <c r="G35" s="37">
        <v>7.82</v>
      </c>
      <c r="H35" s="37">
        <v>7.03</v>
      </c>
      <c r="I35" s="37">
        <v>7.11</v>
      </c>
      <c r="J35" s="38">
        <v>6.15</v>
      </c>
      <c r="K35" s="22"/>
      <c r="L35" s="22"/>
      <c r="M35" s="22"/>
      <c r="N35" s="22"/>
      <c r="O35" s="22"/>
      <c r="P35" s="22"/>
    </row>
    <row r="36" spans="1:16" ht="39" customHeight="1" x14ac:dyDescent="0.15">
      <c r="A36" s="22"/>
      <c r="B36" s="35"/>
      <c r="C36" s="1132" t="s">
        <v>540</v>
      </c>
      <c r="D36" s="1132"/>
      <c r="E36" s="1133"/>
      <c r="F36" s="36" t="s">
        <v>490</v>
      </c>
      <c r="G36" s="37">
        <v>0.5</v>
      </c>
      <c r="H36" s="37">
        <v>1.32</v>
      </c>
      <c r="I36" s="37">
        <v>2.02</v>
      </c>
      <c r="J36" s="38">
        <v>2.11</v>
      </c>
      <c r="K36" s="22"/>
      <c r="L36" s="22"/>
      <c r="M36" s="22"/>
      <c r="N36" s="22"/>
      <c r="O36" s="22"/>
      <c r="P36" s="22"/>
    </row>
    <row r="37" spans="1:16" ht="39" customHeight="1" x14ac:dyDescent="0.15">
      <c r="A37" s="22"/>
      <c r="B37" s="35"/>
      <c r="C37" s="1132" t="s">
        <v>541</v>
      </c>
      <c r="D37" s="1132"/>
      <c r="E37" s="1133"/>
      <c r="F37" s="36">
        <v>0.89</v>
      </c>
      <c r="G37" s="37">
        <v>0.73</v>
      </c>
      <c r="H37" s="37">
        <v>1.1299999999999999</v>
      </c>
      <c r="I37" s="37">
        <v>1.49</v>
      </c>
      <c r="J37" s="38">
        <v>1.1100000000000001</v>
      </c>
      <c r="K37" s="22"/>
      <c r="L37" s="22"/>
      <c r="M37" s="22"/>
      <c r="N37" s="22"/>
      <c r="O37" s="22"/>
      <c r="P37" s="22"/>
    </row>
    <row r="38" spans="1:16" ht="39" customHeight="1" x14ac:dyDescent="0.15">
      <c r="A38" s="22"/>
      <c r="B38" s="35"/>
      <c r="C38" s="1132" t="s">
        <v>542</v>
      </c>
      <c r="D38" s="1132"/>
      <c r="E38" s="1133"/>
      <c r="F38" s="36">
        <v>1.61</v>
      </c>
      <c r="G38" s="37">
        <v>0.09</v>
      </c>
      <c r="H38" s="37" t="s">
        <v>543</v>
      </c>
      <c r="I38" s="37">
        <v>0.27</v>
      </c>
      <c r="J38" s="38">
        <v>0.85</v>
      </c>
      <c r="K38" s="22"/>
      <c r="L38" s="22"/>
      <c r="M38" s="22"/>
      <c r="N38" s="22"/>
      <c r="O38" s="22"/>
      <c r="P38" s="22"/>
    </row>
    <row r="39" spans="1:16" ht="39" customHeight="1" x14ac:dyDescent="0.15">
      <c r="A39" s="22"/>
      <c r="B39" s="35"/>
      <c r="C39" s="1132" t="s">
        <v>544</v>
      </c>
      <c r="D39" s="1132"/>
      <c r="E39" s="1133"/>
      <c r="F39" s="36">
        <v>2.17</v>
      </c>
      <c r="G39" s="37">
        <v>0.71</v>
      </c>
      <c r="H39" s="37">
        <v>0.79</v>
      </c>
      <c r="I39" s="37">
        <v>0.76</v>
      </c>
      <c r="J39" s="38">
        <v>0.55000000000000004</v>
      </c>
      <c r="K39" s="22"/>
      <c r="L39" s="22"/>
      <c r="M39" s="22"/>
      <c r="N39" s="22"/>
      <c r="O39" s="22"/>
      <c r="P39" s="22"/>
    </row>
    <row r="40" spans="1:16" ht="39" customHeight="1" x14ac:dyDescent="0.15">
      <c r="A40" s="22"/>
      <c r="B40" s="35"/>
      <c r="C40" s="1132" t="s">
        <v>545</v>
      </c>
      <c r="D40" s="1132"/>
      <c r="E40" s="1133"/>
      <c r="F40" s="36">
        <v>0.03</v>
      </c>
      <c r="G40" s="37">
        <v>0.05</v>
      </c>
      <c r="H40" s="37">
        <v>0.08</v>
      </c>
      <c r="I40" s="37">
        <v>0.14000000000000001</v>
      </c>
      <c r="J40" s="38">
        <v>0.16</v>
      </c>
      <c r="K40" s="22"/>
      <c r="L40" s="22"/>
      <c r="M40" s="22"/>
      <c r="N40" s="22"/>
      <c r="O40" s="22"/>
      <c r="P40" s="22"/>
    </row>
    <row r="41" spans="1:16" ht="39" customHeight="1" x14ac:dyDescent="0.15">
      <c r="A41" s="22"/>
      <c r="B41" s="35"/>
      <c r="C41" s="1132" t="s">
        <v>546</v>
      </c>
      <c r="D41" s="1132"/>
      <c r="E41" s="1133"/>
      <c r="F41" s="36">
        <v>0.06</v>
      </c>
      <c r="G41" s="37">
        <v>0.08</v>
      </c>
      <c r="H41" s="37">
        <v>0.12</v>
      </c>
      <c r="I41" s="37">
        <v>0.12</v>
      </c>
      <c r="J41" s="38">
        <v>0.1</v>
      </c>
      <c r="K41" s="22"/>
      <c r="L41" s="22"/>
      <c r="M41" s="22"/>
      <c r="N41" s="22"/>
      <c r="O41" s="22"/>
      <c r="P41" s="22"/>
    </row>
    <row r="42" spans="1:16" ht="39" customHeight="1" x14ac:dyDescent="0.15">
      <c r="A42" s="22"/>
      <c r="B42" s="39"/>
      <c r="C42" s="1132" t="s">
        <v>547</v>
      </c>
      <c r="D42" s="1132"/>
      <c r="E42" s="1133"/>
      <c r="F42" s="36" t="s">
        <v>490</v>
      </c>
      <c r="G42" s="37" t="s">
        <v>490</v>
      </c>
      <c r="H42" s="37" t="s">
        <v>490</v>
      </c>
      <c r="I42" s="37" t="s">
        <v>490</v>
      </c>
      <c r="J42" s="38" t="s">
        <v>490</v>
      </c>
      <c r="K42" s="22"/>
      <c r="L42" s="22"/>
      <c r="M42" s="22"/>
      <c r="N42" s="22"/>
      <c r="O42" s="22"/>
      <c r="P42" s="22"/>
    </row>
    <row r="43" spans="1:16" ht="39" customHeight="1" thickBot="1" x14ac:dyDescent="0.2">
      <c r="A43" s="22"/>
      <c r="B43" s="40"/>
      <c r="C43" s="1134" t="s">
        <v>548</v>
      </c>
      <c r="D43" s="1134"/>
      <c r="E43" s="1135"/>
      <c r="F43" s="41">
        <v>1.6</v>
      </c>
      <c r="G43" s="42">
        <v>0.11</v>
      </c>
      <c r="H43" s="42">
        <v>7.0000000000000007E-2</v>
      </c>
      <c r="I43" s="42">
        <v>0.2</v>
      </c>
      <c r="J43" s="43">
        <v>0.1</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fGyrWNWiJxUG4Ac8bFzFPwxbFNhPQ7ga4iklKzO+XgDhtxpmRJj5wcgwtGKQpdhoC1bD6mI/xBupxgMo0o3Egg==" saltValue="FjK23yXRZdTZg4a2UTto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529</v>
      </c>
      <c r="L44" s="54" t="s">
        <v>530</v>
      </c>
      <c r="M44" s="54" t="s">
        <v>531</v>
      </c>
      <c r="N44" s="54" t="s">
        <v>532</v>
      </c>
      <c r="O44" s="55" t="s">
        <v>533</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2827</v>
      </c>
      <c r="L45" s="58">
        <v>2874</v>
      </c>
      <c r="M45" s="58">
        <v>2752</v>
      </c>
      <c r="N45" s="58">
        <v>2607</v>
      </c>
      <c r="O45" s="59">
        <v>2497</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490</v>
      </c>
      <c r="L46" s="62" t="s">
        <v>490</v>
      </c>
      <c r="M46" s="62" t="s">
        <v>490</v>
      </c>
      <c r="N46" s="62" t="s">
        <v>490</v>
      </c>
      <c r="O46" s="63" t="s">
        <v>490</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490</v>
      </c>
      <c r="L47" s="62" t="s">
        <v>490</v>
      </c>
      <c r="M47" s="62" t="s">
        <v>490</v>
      </c>
      <c r="N47" s="62" t="s">
        <v>490</v>
      </c>
      <c r="O47" s="63" t="s">
        <v>490</v>
      </c>
      <c r="P47" s="46"/>
      <c r="Q47" s="46"/>
      <c r="R47" s="46"/>
      <c r="S47" s="46"/>
      <c r="T47" s="46"/>
      <c r="U47" s="46"/>
    </row>
    <row r="48" spans="1:21" ht="30.75" customHeight="1" x14ac:dyDescent="0.15">
      <c r="A48" s="46"/>
      <c r="B48" s="1140"/>
      <c r="C48" s="1141"/>
      <c r="D48" s="60"/>
      <c r="E48" s="1146" t="s">
        <v>13</v>
      </c>
      <c r="F48" s="1146"/>
      <c r="G48" s="1146"/>
      <c r="H48" s="1146"/>
      <c r="I48" s="1146"/>
      <c r="J48" s="1147"/>
      <c r="K48" s="61">
        <v>1680</v>
      </c>
      <c r="L48" s="62">
        <v>1666</v>
      </c>
      <c r="M48" s="62">
        <v>1582</v>
      </c>
      <c r="N48" s="62">
        <v>1620</v>
      </c>
      <c r="O48" s="63">
        <v>1319</v>
      </c>
      <c r="P48" s="46"/>
      <c r="Q48" s="46"/>
      <c r="R48" s="46"/>
      <c r="S48" s="46"/>
      <c r="T48" s="46"/>
      <c r="U48" s="46"/>
    </row>
    <row r="49" spans="1:21" ht="30.75" customHeight="1" x14ac:dyDescent="0.15">
      <c r="A49" s="46"/>
      <c r="B49" s="1140"/>
      <c r="C49" s="1141"/>
      <c r="D49" s="60"/>
      <c r="E49" s="1146" t="s">
        <v>14</v>
      </c>
      <c r="F49" s="1146"/>
      <c r="G49" s="1146"/>
      <c r="H49" s="1146"/>
      <c r="I49" s="1146"/>
      <c r="J49" s="1147"/>
      <c r="K49" s="61" t="s">
        <v>490</v>
      </c>
      <c r="L49" s="62" t="s">
        <v>490</v>
      </c>
      <c r="M49" s="62" t="s">
        <v>490</v>
      </c>
      <c r="N49" s="62" t="s">
        <v>490</v>
      </c>
      <c r="O49" s="63" t="s">
        <v>490</v>
      </c>
      <c r="P49" s="46"/>
      <c r="Q49" s="46"/>
      <c r="R49" s="46"/>
      <c r="S49" s="46"/>
      <c r="T49" s="46"/>
      <c r="U49" s="46"/>
    </row>
    <row r="50" spans="1:21" ht="30.75" customHeight="1" x14ac:dyDescent="0.15">
      <c r="A50" s="46"/>
      <c r="B50" s="1140"/>
      <c r="C50" s="1141"/>
      <c r="D50" s="60"/>
      <c r="E50" s="1146" t="s">
        <v>15</v>
      </c>
      <c r="F50" s="1146"/>
      <c r="G50" s="1146"/>
      <c r="H50" s="1146"/>
      <c r="I50" s="1146"/>
      <c r="J50" s="1147"/>
      <c r="K50" s="61">
        <v>17</v>
      </c>
      <c r="L50" s="62">
        <v>17</v>
      </c>
      <c r="M50" s="62">
        <v>16</v>
      </c>
      <c r="N50" s="62">
        <v>8</v>
      </c>
      <c r="O50" s="63">
        <v>8</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490</v>
      </c>
      <c r="L51" s="62">
        <v>0</v>
      </c>
      <c r="M51" s="62" t="s">
        <v>490</v>
      </c>
      <c r="N51" s="62" t="s">
        <v>490</v>
      </c>
      <c r="O51" s="63" t="s">
        <v>490</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3224</v>
      </c>
      <c r="L52" s="62">
        <v>3264</v>
      </c>
      <c r="M52" s="62">
        <v>3151</v>
      </c>
      <c r="N52" s="62">
        <v>2908</v>
      </c>
      <c r="O52" s="63">
        <v>2692</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1300</v>
      </c>
      <c r="L53" s="67">
        <v>1293</v>
      </c>
      <c r="M53" s="67">
        <v>1199</v>
      </c>
      <c r="N53" s="67">
        <v>1327</v>
      </c>
      <c r="O53" s="68">
        <v>1132</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15">
      <c r="B58" s="1154" t="s">
        <v>24</v>
      </c>
      <c r="C58" s="1155"/>
      <c r="D58" s="1160" t="s">
        <v>25</v>
      </c>
      <c r="E58" s="1161"/>
      <c r="F58" s="1161"/>
      <c r="G58" s="1161"/>
      <c r="H58" s="1161"/>
      <c r="I58" s="1161"/>
      <c r="J58" s="1162"/>
      <c r="K58" s="81" t="s">
        <v>554</v>
      </c>
      <c r="L58" s="82" t="s">
        <v>554</v>
      </c>
      <c r="M58" s="82" t="s">
        <v>554</v>
      </c>
      <c r="N58" s="82" t="s">
        <v>554</v>
      </c>
      <c r="O58" s="83" t="s">
        <v>554</v>
      </c>
    </row>
    <row r="59" spans="1:21" ht="31.5" customHeight="1" x14ac:dyDescent="0.15">
      <c r="B59" s="1156"/>
      <c r="C59" s="1157"/>
      <c r="D59" s="1163" t="s">
        <v>26</v>
      </c>
      <c r="E59" s="1164"/>
      <c r="F59" s="1164"/>
      <c r="G59" s="1164"/>
      <c r="H59" s="1164"/>
      <c r="I59" s="1164"/>
      <c r="J59" s="1165"/>
      <c r="K59" s="84" t="s">
        <v>554</v>
      </c>
      <c r="L59" s="85" t="s">
        <v>554</v>
      </c>
      <c r="M59" s="85" t="s">
        <v>554</v>
      </c>
      <c r="N59" s="85" t="s">
        <v>554</v>
      </c>
      <c r="O59" s="86" t="s">
        <v>554</v>
      </c>
    </row>
    <row r="60" spans="1:21" ht="31.5" customHeight="1" thickBot="1" x14ac:dyDescent="0.2">
      <c r="B60" s="1158"/>
      <c r="C60" s="1159"/>
      <c r="D60" s="1166" t="s">
        <v>27</v>
      </c>
      <c r="E60" s="1167"/>
      <c r="F60" s="1167"/>
      <c r="G60" s="1167"/>
      <c r="H60" s="1167"/>
      <c r="I60" s="1167"/>
      <c r="J60" s="1168"/>
      <c r="K60" s="87" t="s">
        <v>554</v>
      </c>
      <c r="L60" s="88" t="s">
        <v>554</v>
      </c>
      <c r="M60" s="88" t="s">
        <v>554</v>
      </c>
      <c r="N60" s="88" t="s">
        <v>554</v>
      </c>
      <c r="O60" s="89" t="s">
        <v>554</v>
      </c>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4xC9gprXQb1cLwN4MPujZpUSca6zZxLkLirbixaWUaTpGKTb/bYLiSMd+4+doVSuRCFD1w4UIr8qItNI7YK3A==" saltValue="99EUQ/ZoEdC+mbCx5X2FW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529</v>
      </c>
      <c r="J40" s="101" t="s">
        <v>530</v>
      </c>
      <c r="K40" s="101" t="s">
        <v>531</v>
      </c>
      <c r="L40" s="101" t="s">
        <v>532</v>
      </c>
      <c r="M40" s="102" t="s">
        <v>533</v>
      </c>
    </row>
    <row r="41" spans="2:13" ht="27.75" customHeight="1" x14ac:dyDescent="0.15">
      <c r="B41" s="1169" t="s">
        <v>30</v>
      </c>
      <c r="C41" s="1170"/>
      <c r="D41" s="103"/>
      <c r="E41" s="1175" t="s">
        <v>31</v>
      </c>
      <c r="F41" s="1175"/>
      <c r="G41" s="1175"/>
      <c r="H41" s="1176"/>
      <c r="I41" s="342">
        <v>21564</v>
      </c>
      <c r="J41" s="343">
        <v>21003</v>
      </c>
      <c r="K41" s="343">
        <v>22168</v>
      </c>
      <c r="L41" s="343">
        <v>22299</v>
      </c>
      <c r="M41" s="344">
        <v>22026</v>
      </c>
    </row>
    <row r="42" spans="2:13" ht="27.75" customHeight="1" x14ac:dyDescent="0.15">
      <c r="B42" s="1171"/>
      <c r="C42" s="1172"/>
      <c r="D42" s="104"/>
      <c r="E42" s="1177" t="s">
        <v>32</v>
      </c>
      <c r="F42" s="1177"/>
      <c r="G42" s="1177"/>
      <c r="H42" s="1178"/>
      <c r="I42" s="345">
        <v>80</v>
      </c>
      <c r="J42" s="346">
        <v>63</v>
      </c>
      <c r="K42" s="346">
        <v>47</v>
      </c>
      <c r="L42" s="346">
        <v>39</v>
      </c>
      <c r="M42" s="347">
        <v>31</v>
      </c>
    </row>
    <row r="43" spans="2:13" ht="27.75" customHeight="1" x14ac:dyDescent="0.15">
      <c r="B43" s="1171"/>
      <c r="C43" s="1172"/>
      <c r="D43" s="104"/>
      <c r="E43" s="1177" t="s">
        <v>33</v>
      </c>
      <c r="F43" s="1177"/>
      <c r="G43" s="1177"/>
      <c r="H43" s="1178"/>
      <c r="I43" s="345">
        <v>14312</v>
      </c>
      <c r="J43" s="346">
        <v>13146</v>
      </c>
      <c r="K43" s="346">
        <v>11725</v>
      </c>
      <c r="L43" s="346">
        <v>10599</v>
      </c>
      <c r="M43" s="347">
        <v>9316</v>
      </c>
    </row>
    <row r="44" spans="2:13" ht="27.75" customHeight="1" x14ac:dyDescent="0.15">
      <c r="B44" s="1171"/>
      <c r="C44" s="1172"/>
      <c r="D44" s="104"/>
      <c r="E44" s="1177" t="s">
        <v>34</v>
      </c>
      <c r="F44" s="1177"/>
      <c r="G44" s="1177"/>
      <c r="H44" s="1178"/>
      <c r="I44" s="345" t="s">
        <v>490</v>
      </c>
      <c r="J44" s="346" t="s">
        <v>490</v>
      </c>
      <c r="K44" s="346" t="s">
        <v>490</v>
      </c>
      <c r="L44" s="346" t="s">
        <v>490</v>
      </c>
      <c r="M44" s="347" t="s">
        <v>490</v>
      </c>
    </row>
    <row r="45" spans="2:13" ht="27.75" customHeight="1" x14ac:dyDescent="0.15">
      <c r="B45" s="1171"/>
      <c r="C45" s="1172"/>
      <c r="D45" s="104"/>
      <c r="E45" s="1177" t="s">
        <v>35</v>
      </c>
      <c r="F45" s="1177"/>
      <c r="G45" s="1177"/>
      <c r="H45" s="1178"/>
      <c r="I45" s="345">
        <v>4039</v>
      </c>
      <c r="J45" s="346">
        <v>3976</v>
      </c>
      <c r="K45" s="346">
        <v>3783</v>
      </c>
      <c r="L45" s="346">
        <v>3597</v>
      </c>
      <c r="M45" s="347">
        <v>3996</v>
      </c>
    </row>
    <row r="46" spans="2:13" ht="27.75" customHeight="1" x14ac:dyDescent="0.15">
      <c r="B46" s="1171"/>
      <c r="C46" s="1172"/>
      <c r="D46" s="105"/>
      <c r="E46" s="1177" t="s">
        <v>36</v>
      </c>
      <c r="F46" s="1177"/>
      <c r="G46" s="1177"/>
      <c r="H46" s="1178"/>
      <c r="I46" s="345" t="s">
        <v>490</v>
      </c>
      <c r="J46" s="346" t="s">
        <v>490</v>
      </c>
      <c r="K46" s="346" t="s">
        <v>490</v>
      </c>
      <c r="L46" s="346" t="s">
        <v>490</v>
      </c>
      <c r="M46" s="347" t="s">
        <v>490</v>
      </c>
    </row>
    <row r="47" spans="2:13" ht="27.75" customHeight="1" x14ac:dyDescent="0.15">
      <c r="B47" s="1171"/>
      <c r="C47" s="1172"/>
      <c r="D47" s="106"/>
      <c r="E47" s="1179" t="s">
        <v>37</v>
      </c>
      <c r="F47" s="1180"/>
      <c r="G47" s="1180"/>
      <c r="H47" s="1181"/>
      <c r="I47" s="345" t="s">
        <v>490</v>
      </c>
      <c r="J47" s="346" t="s">
        <v>490</v>
      </c>
      <c r="K47" s="346" t="s">
        <v>490</v>
      </c>
      <c r="L47" s="346" t="s">
        <v>490</v>
      </c>
      <c r="M47" s="347" t="s">
        <v>490</v>
      </c>
    </row>
    <row r="48" spans="2:13" ht="27.75" customHeight="1" x14ac:dyDescent="0.15">
      <c r="B48" s="1171"/>
      <c r="C48" s="1172"/>
      <c r="D48" s="104"/>
      <c r="E48" s="1177" t="s">
        <v>38</v>
      </c>
      <c r="F48" s="1177"/>
      <c r="G48" s="1177"/>
      <c r="H48" s="1178"/>
      <c r="I48" s="345" t="s">
        <v>490</v>
      </c>
      <c r="J48" s="346" t="s">
        <v>490</v>
      </c>
      <c r="K48" s="346" t="s">
        <v>490</v>
      </c>
      <c r="L48" s="346" t="s">
        <v>490</v>
      </c>
      <c r="M48" s="347" t="s">
        <v>490</v>
      </c>
    </row>
    <row r="49" spans="2:13" ht="27.75" customHeight="1" x14ac:dyDescent="0.15">
      <c r="B49" s="1173"/>
      <c r="C49" s="1174"/>
      <c r="D49" s="104"/>
      <c r="E49" s="1177" t="s">
        <v>39</v>
      </c>
      <c r="F49" s="1177"/>
      <c r="G49" s="1177"/>
      <c r="H49" s="1178"/>
      <c r="I49" s="345" t="s">
        <v>490</v>
      </c>
      <c r="J49" s="346" t="s">
        <v>490</v>
      </c>
      <c r="K49" s="346" t="s">
        <v>490</v>
      </c>
      <c r="L49" s="346" t="s">
        <v>490</v>
      </c>
      <c r="M49" s="347" t="s">
        <v>490</v>
      </c>
    </row>
    <row r="50" spans="2:13" ht="27.75" customHeight="1" x14ac:dyDescent="0.15">
      <c r="B50" s="1182" t="s">
        <v>40</v>
      </c>
      <c r="C50" s="1183"/>
      <c r="D50" s="107"/>
      <c r="E50" s="1177" t="s">
        <v>41</v>
      </c>
      <c r="F50" s="1177"/>
      <c r="G50" s="1177"/>
      <c r="H50" s="1178"/>
      <c r="I50" s="345">
        <v>11105</v>
      </c>
      <c r="J50" s="346">
        <v>10360</v>
      </c>
      <c r="K50" s="346">
        <v>10767</v>
      </c>
      <c r="L50" s="346">
        <v>10560</v>
      </c>
      <c r="M50" s="347">
        <v>11389</v>
      </c>
    </row>
    <row r="51" spans="2:13" ht="27.75" customHeight="1" x14ac:dyDescent="0.15">
      <c r="B51" s="1171"/>
      <c r="C51" s="1172"/>
      <c r="D51" s="104"/>
      <c r="E51" s="1177" t="s">
        <v>42</v>
      </c>
      <c r="F51" s="1177"/>
      <c r="G51" s="1177"/>
      <c r="H51" s="1178"/>
      <c r="I51" s="345">
        <v>165</v>
      </c>
      <c r="J51" s="346">
        <v>127</v>
      </c>
      <c r="K51" s="346">
        <v>85</v>
      </c>
      <c r="L51" s="346">
        <v>53</v>
      </c>
      <c r="M51" s="347">
        <v>34</v>
      </c>
    </row>
    <row r="52" spans="2:13" ht="27.75" customHeight="1" x14ac:dyDescent="0.15">
      <c r="B52" s="1173"/>
      <c r="C52" s="1174"/>
      <c r="D52" s="104"/>
      <c r="E52" s="1177" t="s">
        <v>43</v>
      </c>
      <c r="F52" s="1177"/>
      <c r="G52" s="1177"/>
      <c r="H52" s="1178"/>
      <c r="I52" s="345">
        <v>27080</v>
      </c>
      <c r="J52" s="346">
        <v>25901</v>
      </c>
      <c r="K52" s="346">
        <v>25724</v>
      </c>
      <c r="L52" s="346">
        <v>24846</v>
      </c>
      <c r="M52" s="347">
        <v>23735</v>
      </c>
    </row>
    <row r="53" spans="2:13" ht="27.75" customHeight="1" thickBot="1" x14ac:dyDescent="0.2">
      <c r="B53" s="1184" t="s">
        <v>19</v>
      </c>
      <c r="C53" s="1185"/>
      <c r="D53" s="108"/>
      <c r="E53" s="1186" t="s">
        <v>44</v>
      </c>
      <c r="F53" s="1186"/>
      <c r="G53" s="1186"/>
      <c r="H53" s="1187"/>
      <c r="I53" s="348">
        <v>1645</v>
      </c>
      <c r="J53" s="349">
        <v>1800</v>
      </c>
      <c r="K53" s="349">
        <v>1147</v>
      </c>
      <c r="L53" s="349">
        <v>1074</v>
      </c>
      <c r="M53" s="350">
        <v>211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IANcrJwvre0rSJhVKvg4qlflmBUyHdzo8WxZnS4bEwY93TNbMrqUCSTR8nQQ9ICyovtwGrmETdWPfmsxlycZIg==" saltValue="WIFB7bLrIsVGNuQw5pA0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531</v>
      </c>
      <c r="G54" s="117" t="s">
        <v>532</v>
      </c>
      <c r="H54" s="118" t="s">
        <v>533</v>
      </c>
    </row>
    <row r="55" spans="2:8" ht="52.5" customHeight="1" x14ac:dyDescent="0.15">
      <c r="B55" s="119"/>
      <c r="C55" s="1196" t="s">
        <v>46</v>
      </c>
      <c r="D55" s="1196"/>
      <c r="E55" s="1197"/>
      <c r="F55" s="120">
        <v>4785</v>
      </c>
      <c r="G55" s="120">
        <v>4563</v>
      </c>
      <c r="H55" s="121">
        <v>4791</v>
      </c>
    </row>
    <row r="56" spans="2:8" ht="52.5" customHeight="1" x14ac:dyDescent="0.15">
      <c r="B56" s="122"/>
      <c r="C56" s="1198" t="s">
        <v>47</v>
      </c>
      <c r="D56" s="1198"/>
      <c r="E56" s="1199"/>
      <c r="F56" s="123">
        <v>850</v>
      </c>
      <c r="G56" s="123">
        <v>851</v>
      </c>
      <c r="H56" s="124">
        <v>851</v>
      </c>
    </row>
    <row r="57" spans="2:8" ht="53.25" customHeight="1" x14ac:dyDescent="0.15">
      <c r="B57" s="122"/>
      <c r="C57" s="1200" t="s">
        <v>48</v>
      </c>
      <c r="D57" s="1200"/>
      <c r="E57" s="1201"/>
      <c r="F57" s="125">
        <v>4926</v>
      </c>
      <c r="G57" s="125">
        <v>5923</v>
      </c>
      <c r="H57" s="126">
        <v>7510</v>
      </c>
    </row>
    <row r="58" spans="2:8" ht="45.75" customHeight="1" x14ac:dyDescent="0.15">
      <c r="B58" s="127"/>
      <c r="C58" s="1188" t="s">
        <v>559</v>
      </c>
      <c r="D58" s="1189"/>
      <c r="E58" s="1190"/>
      <c r="F58" s="128">
        <v>977</v>
      </c>
      <c r="G58" s="128">
        <v>1953</v>
      </c>
      <c r="H58" s="129">
        <v>2930</v>
      </c>
    </row>
    <row r="59" spans="2:8" ht="45.75" customHeight="1" x14ac:dyDescent="0.15">
      <c r="B59" s="127"/>
      <c r="C59" s="1188" t="s">
        <v>560</v>
      </c>
      <c r="D59" s="1189"/>
      <c r="E59" s="1190"/>
      <c r="F59" s="128">
        <v>900</v>
      </c>
      <c r="G59" s="128">
        <v>775</v>
      </c>
      <c r="H59" s="129">
        <v>1001</v>
      </c>
    </row>
    <row r="60" spans="2:8" ht="45.75" customHeight="1" x14ac:dyDescent="0.15">
      <c r="B60" s="127"/>
      <c r="C60" s="1188" t="s">
        <v>561</v>
      </c>
      <c r="D60" s="1189"/>
      <c r="E60" s="1190"/>
      <c r="F60" s="128">
        <v>453</v>
      </c>
      <c r="G60" s="128">
        <v>698</v>
      </c>
      <c r="H60" s="129">
        <v>850</v>
      </c>
    </row>
    <row r="61" spans="2:8" ht="45.75" customHeight="1" x14ac:dyDescent="0.15">
      <c r="B61" s="127"/>
      <c r="C61" s="1188" t="s">
        <v>562</v>
      </c>
      <c r="D61" s="1189"/>
      <c r="E61" s="1190"/>
      <c r="F61" s="128">
        <v>710</v>
      </c>
      <c r="G61" s="128">
        <v>704</v>
      </c>
      <c r="H61" s="129">
        <v>678</v>
      </c>
    </row>
    <row r="62" spans="2:8" ht="45.75" customHeight="1" thickBot="1" x14ac:dyDescent="0.2">
      <c r="B62" s="130"/>
      <c r="C62" s="1191" t="s">
        <v>563</v>
      </c>
      <c r="D62" s="1192"/>
      <c r="E62" s="1193"/>
      <c r="F62" s="131">
        <v>300</v>
      </c>
      <c r="G62" s="131">
        <v>406</v>
      </c>
      <c r="H62" s="132">
        <v>506</v>
      </c>
    </row>
    <row r="63" spans="2:8" ht="52.5" customHeight="1" thickBot="1" x14ac:dyDescent="0.2">
      <c r="B63" s="133"/>
      <c r="C63" s="1194" t="s">
        <v>49</v>
      </c>
      <c r="D63" s="1194"/>
      <c r="E63" s="1195"/>
      <c r="F63" s="134">
        <v>10561</v>
      </c>
      <c r="G63" s="134">
        <v>11336</v>
      </c>
      <c r="H63" s="135">
        <v>13153</v>
      </c>
    </row>
    <row r="64" spans="2:8" x14ac:dyDescent="0.15"/>
  </sheetData>
  <sheetProtection algorithmName="SHA-512" hashValue="ALyJ6P/QbpZXTekOd76sYZd+0CqeRy5KQCSmHD+5tSu5OK95IJnmBK8h2/NLxQpSRx5DlSBznHbl5bIXP6FUxg==" saltValue="YNyF8YvuDwakvSMeC/4o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528</v>
      </c>
      <c r="G2" s="149"/>
      <c r="H2" s="150"/>
    </row>
    <row r="3" spans="1:8" x14ac:dyDescent="0.15">
      <c r="A3" s="146" t="s">
        <v>521</v>
      </c>
      <c r="B3" s="151"/>
      <c r="C3" s="152"/>
      <c r="D3" s="153">
        <v>109825</v>
      </c>
      <c r="E3" s="154"/>
      <c r="F3" s="155">
        <v>79288</v>
      </c>
      <c r="G3" s="156"/>
      <c r="H3" s="157"/>
    </row>
    <row r="4" spans="1:8" x14ac:dyDescent="0.15">
      <c r="A4" s="158"/>
      <c r="B4" s="159"/>
      <c r="C4" s="160"/>
      <c r="D4" s="161">
        <v>70816</v>
      </c>
      <c r="E4" s="162"/>
      <c r="F4" s="163">
        <v>41870</v>
      </c>
      <c r="G4" s="164"/>
      <c r="H4" s="165"/>
    </row>
    <row r="5" spans="1:8" x14ac:dyDescent="0.15">
      <c r="A5" s="146" t="s">
        <v>523</v>
      </c>
      <c r="B5" s="151"/>
      <c r="C5" s="152"/>
      <c r="D5" s="153">
        <v>97119</v>
      </c>
      <c r="E5" s="154"/>
      <c r="F5" s="155">
        <v>84962</v>
      </c>
      <c r="G5" s="156"/>
      <c r="H5" s="157"/>
    </row>
    <row r="6" spans="1:8" x14ac:dyDescent="0.15">
      <c r="A6" s="158"/>
      <c r="B6" s="159"/>
      <c r="C6" s="160"/>
      <c r="D6" s="161">
        <v>34602</v>
      </c>
      <c r="E6" s="162"/>
      <c r="F6" s="163">
        <v>42793</v>
      </c>
      <c r="G6" s="164"/>
      <c r="H6" s="165"/>
    </row>
    <row r="7" spans="1:8" x14ac:dyDescent="0.15">
      <c r="A7" s="146" t="s">
        <v>524</v>
      </c>
      <c r="B7" s="151"/>
      <c r="C7" s="152"/>
      <c r="D7" s="153">
        <v>152762</v>
      </c>
      <c r="E7" s="154"/>
      <c r="F7" s="155">
        <v>69604</v>
      </c>
      <c r="G7" s="156"/>
      <c r="H7" s="157"/>
    </row>
    <row r="8" spans="1:8" x14ac:dyDescent="0.15">
      <c r="A8" s="158"/>
      <c r="B8" s="159"/>
      <c r="C8" s="160"/>
      <c r="D8" s="161">
        <v>64980</v>
      </c>
      <c r="E8" s="162"/>
      <c r="F8" s="163">
        <v>36247</v>
      </c>
      <c r="G8" s="164"/>
      <c r="H8" s="165"/>
    </row>
    <row r="9" spans="1:8" x14ac:dyDescent="0.15">
      <c r="A9" s="146" t="s">
        <v>525</v>
      </c>
      <c r="B9" s="151"/>
      <c r="C9" s="152"/>
      <c r="D9" s="153">
        <v>104572</v>
      </c>
      <c r="E9" s="154"/>
      <c r="F9" s="155">
        <v>68410</v>
      </c>
      <c r="G9" s="156"/>
      <c r="H9" s="157"/>
    </row>
    <row r="10" spans="1:8" x14ac:dyDescent="0.15">
      <c r="A10" s="158"/>
      <c r="B10" s="159"/>
      <c r="C10" s="160"/>
      <c r="D10" s="161">
        <v>34458</v>
      </c>
      <c r="E10" s="162"/>
      <c r="F10" s="163">
        <v>35086</v>
      </c>
      <c r="G10" s="164"/>
      <c r="H10" s="165"/>
    </row>
    <row r="11" spans="1:8" x14ac:dyDescent="0.15">
      <c r="A11" s="146" t="s">
        <v>526</v>
      </c>
      <c r="B11" s="151"/>
      <c r="C11" s="152"/>
      <c r="D11" s="153">
        <v>99134</v>
      </c>
      <c r="E11" s="154"/>
      <c r="F11" s="155">
        <v>73019</v>
      </c>
      <c r="G11" s="156"/>
      <c r="H11" s="157"/>
    </row>
    <row r="12" spans="1:8" x14ac:dyDescent="0.15">
      <c r="A12" s="158"/>
      <c r="B12" s="159"/>
      <c r="C12" s="166"/>
      <c r="D12" s="161">
        <v>45203</v>
      </c>
      <c r="E12" s="162"/>
      <c r="F12" s="163">
        <v>39427</v>
      </c>
      <c r="G12" s="164"/>
      <c r="H12" s="165"/>
    </row>
    <row r="13" spans="1:8" x14ac:dyDescent="0.15">
      <c r="A13" s="146"/>
      <c r="B13" s="151"/>
      <c r="C13" s="152"/>
      <c r="D13" s="153">
        <v>112682</v>
      </c>
      <c r="E13" s="154"/>
      <c r="F13" s="155">
        <v>75057</v>
      </c>
      <c r="G13" s="167"/>
      <c r="H13" s="157"/>
    </row>
    <row r="14" spans="1:8" x14ac:dyDescent="0.15">
      <c r="A14" s="158"/>
      <c r="B14" s="159"/>
      <c r="C14" s="160"/>
      <c r="D14" s="161">
        <v>50012</v>
      </c>
      <c r="E14" s="162"/>
      <c r="F14" s="163">
        <v>39085</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4.62</v>
      </c>
      <c r="C19" s="168">
        <f>ROUND(VALUE(SUBSTITUTE(実質収支比率等に係る経年分析!G$48,"▲","-")),2)</f>
        <v>8.9</v>
      </c>
      <c r="D19" s="168">
        <f>ROUND(VALUE(SUBSTITUTE(実質収支比率等に係る経年分析!H$48,"▲","-")),2)</f>
        <v>8.9</v>
      </c>
      <c r="E19" s="168">
        <f>ROUND(VALUE(SUBSTITUTE(実質収支比率等に係る経年分析!I$48,"▲","-")),2)</f>
        <v>10</v>
      </c>
      <c r="F19" s="168">
        <f>ROUND(VALUE(SUBSTITUTE(実質収支比率等に係る経年分析!J$48,"▲","-")),2)</f>
        <v>7.57</v>
      </c>
    </row>
    <row r="20" spans="1:11" x14ac:dyDescent="0.15">
      <c r="A20" s="168" t="s">
        <v>53</v>
      </c>
      <c r="B20" s="168">
        <f>ROUND(VALUE(SUBSTITUTE(実質収支比率等に係る経年分析!F$47,"▲","-")),2)</f>
        <v>40.97</v>
      </c>
      <c r="C20" s="168">
        <f>ROUND(VALUE(SUBSTITUTE(実質収支比率等に係る経年分析!G$47,"▲","-")),2)</f>
        <v>31.97</v>
      </c>
      <c r="D20" s="168">
        <f>ROUND(VALUE(SUBSTITUTE(実質収支比率等に係る経年分析!H$47,"▲","-")),2)</f>
        <v>33.270000000000003</v>
      </c>
      <c r="E20" s="168">
        <f>ROUND(VALUE(SUBSTITUTE(実質収支比率等に係る経年分析!I$47,"▲","-")),2)</f>
        <v>33.119999999999997</v>
      </c>
      <c r="F20" s="168">
        <f>ROUND(VALUE(SUBSTITUTE(実質収支比率等に係る経年分析!J$47,"▲","-")),2)</f>
        <v>35.090000000000003</v>
      </c>
    </row>
    <row r="21" spans="1:11" x14ac:dyDescent="0.15">
      <c r="A21" s="168" t="s">
        <v>54</v>
      </c>
      <c r="B21" s="168">
        <f>IF(ISNUMBER(VALUE(SUBSTITUTE(実質収支比率等に係る経年分析!F$49,"▲","-"))),ROUND(VALUE(SUBSTITUTE(実質収支比率等に係る経年分析!F$49,"▲","-")),2),NA())</f>
        <v>-4.55</v>
      </c>
      <c r="C21" s="168">
        <f>IF(ISNUMBER(VALUE(SUBSTITUTE(実質収支比率等に係る経年分析!G$49,"▲","-"))),ROUND(VALUE(SUBSTITUTE(実質収支比率等に係る経年分析!G$49,"▲","-")),2),NA())</f>
        <v>-3.07</v>
      </c>
      <c r="D21" s="168">
        <f>IF(ISNUMBER(VALUE(SUBSTITUTE(実質収支比率等に係る経年分析!H$49,"▲","-"))),ROUND(VALUE(SUBSTITUTE(実質収支比率等に係る経年分析!H$49,"▲","-")),2),NA())</f>
        <v>2.4300000000000002</v>
      </c>
      <c r="E21" s="168">
        <f>IF(ISNUMBER(VALUE(SUBSTITUTE(実質収支比率等に係る経年分析!I$49,"▲","-"))),ROUND(VALUE(SUBSTITUTE(実質収支比率等に係る経年分析!I$49,"▲","-")),2),NA())</f>
        <v>-0.9</v>
      </c>
      <c r="F21" s="168">
        <f>IF(ISNUMBER(VALUE(SUBSTITUTE(実質収支比率等に係る経年分析!J$49,"▲","-"))),ROUND(VALUE(SUBSTITUTE(実質収支比率等に係る経年分析!J$49,"▲","-")),2),NA())</f>
        <v>-0.85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1.6</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0.11</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7.0000000000000007E-2</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介護保険特別会計（介護サービス事業勘定）</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0.06</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0.08</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0.12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0.12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v>
      </c>
    </row>
    <row r="30" spans="1:11" x14ac:dyDescent="0.15">
      <c r="A30" s="169" t="str">
        <f>IF(連結実質赤字比率に係る赤字・黒字の構成分析!C$40="",NA(),連結実質赤字比率に係る赤字・黒字の構成分析!C$40)</f>
        <v>国民健康保険事業特別会計（診療施設勘定）</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0.08</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0.14000000000000001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0.16</v>
      </c>
    </row>
    <row r="31" spans="1:11" x14ac:dyDescent="0.15">
      <c r="A31" s="169" t="str">
        <f>IF(連結実質赤字比率に係る赤字・黒字の構成分析!C$39="",NA(),連結実質赤字比率に係る赤字・黒字の構成分析!C$39)</f>
        <v>国民健康保険事業特別会計（事業勘定）</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2.17</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0.71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0.79</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0.55000000000000004</v>
      </c>
    </row>
    <row r="32" spans="1:11" x14ac:dyDescent="0.15">
      <c r="A32" s="169" t="str">
        <f>IF(連結実質赤字比率に係る赤字・黒字の構成分析!C$38="",NA(),連結実質赤字比率に係る赤字・黒字の構成分析!C$38)</f>
        <v>下呂温泉合掌村事業会計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1.61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0.09</v>
      </c>
      <c r="F32" s="169">
        <f>IF(ROUND(VALUE(SUBSTITUTE(連結実質赤字比率に係る赤字・黒字の構成分析!H$38,"▲", "-")), 2) &lt; 0, ABS(ROUND(VALUE(SUBSTITUTE(連結実質赤字比率に係る赤字・黒字の構成分析!H$38,"▲", "-")), 2)), NA())</f>
        <v>0.04</v>
      </c>
      <c r="G32" s="169" t="e">
        <f>IF(ROUND(VALUE(SUBSTITUTE(連結実質赤字比率に係る赤字・黒字の構成分析!H$38,"▲", "-")), 2) &gt;= 0, ABS(ROUND(VALUE(SUBSTITUTE(連結実質赤字比率に係る赤字・黒字の構成分析!H$38,"▲", "-")), 2)), NA())</f>
        <v>#N/A</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0.27</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0.85</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0.89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0.73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1.1299999999999999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1.1100000000000001</v>
      </c>
    </row>
    <row r="34" spans="1:16" x14ac:dyDescent="0.15">
      <c r="A34" s="169" t="str">
        <f>IF(連結実質赤字比率に係る赤字・黒字の構成分析!C$36="",NA(),連結実質赤字比率に係る赤字・黒字の構成分析!C$36)</f>
        <v>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2.11</v>
      </c>
    </row>
    <row r="35" spans="1:16" x14ac:dyDescent="0.15">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9.26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7.03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6.15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4.6100000000000003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8.8699999999999992</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8.89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9.99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7.56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3224</v>
      </c>
      <c r="E42" s="170"/>
      <c r="F42" s="170"/>
      <c r="G42" s="170">
        <f>'実質公債費比率（分子）の構造'!L$52</f>
        <v>3264</v>
      </c>
      <c r="H42" s="170"/>
      <c r="I42" s="170"/>
      <c r="J42" s="170">
        <f>'実質公債費比率（分子）の構造'!M$52</f>
        <v>3151</v>
      </c>
      <c r="K42" s="170"/>
      <c r="L42" s="170"/>
      <c r="M42" s="170">
        <f>'実質公債費比率（分子）の構造'!N$52</f>
        <v>2908</v>
      </c>
      <c r="N42" s="170"/>
      <c r="O42" s="170"/>
      <c r="P42" s="170">
        <f>'実質公債費比率（分子）の構造'!O$52</f>
        <v>2692</v>
      </c>
    </row>
    <row r="43" spans="1:16" x14ac:dyDescent="0.15">
      <c r="A43" s="170" t="s">
        <v>16</v>
      </c>
      <c r="B43" s="170" t="str">
        <f>'実質公債費比率（分子）の構造'!K$51</f>
        <v>-</v>
      </c>
      <c r="C43" s="170"/>
      <c r="D43" s="170"/>
      <c r="E43" s="170">
        <f>'実質公債費比率（分子）の構造'!L$51</f>
        <v>0</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17</v>
      </c>
      <c r="C44" s="170"/>
      <c r="D44" s="170"/>
      <c r="E44" s="170">
        <f>'実質公債費比率（分子）の構造'!L$50</f>
        <v>17</v>
      </c>
      <c r="F44" s="170"/>
      <c r="G44" s="170"/>
      <c r="H44" s="170">
        <f>'実質公債費比率（分子）の構造'!M$50</f>
        <v>16</v>
      </c>
      <c r="I44" s="170"/>
      <c r="J44" s="170"/>
      <c r="K44" s="170">
        <f>'実質公債費比率（分子）の構造'!N$50</f>
        <v>8</v>
      </c>
      <c r="L44" s="170"/>
      <c r="M44" s="170"/>
      <c r="N44" s="170">
        <f>'実質公債費比率（分子）の構造'!O$50</f>
        <v>8</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64</v>
      </c>
      <c r="B46" s="170">
        <f>'実質公債費比率（分子）の構造'!K$48</f>
        <v>1680</v>
      </c>
      <c r="C46" s="170"/>
      <c r="D46" s="170"/>
      <c r="E46" s="170">
        <f>'実質公債費比率（分子）の構造'!L$48</f>
        <v>1666</v>
      </c>
      <c r="F46" s="170"/>
      <c r="G46" s="170"/>
      <c r="H46" s="170">
        <f>'実質公債費比率（分子）の構造'!M$48</f>
        <v>1582</v>
      </c>
      <c r="I46" s="170"/>
      <c r="J46" s="170"/>
      <c r="K46" s="170">
        <f>'実質公債費比率（分子）の構造'!N$48</f>
        <v>1620</v>
      </c>
      <c r="L46" s="170"/>
      <c r="M46" s="170"/>
      <c r="N46" s="170">
        <f>'実質公債費比率（分子）の構造'!O$48</f>
        <v>1319</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2827</v>
      </c>
      <c r="C49" s="170"/>
      <c r="D49" s="170"/>
      <c r="E49" s="170">
        <f>'実質公債費比率（分子）の構造'!L$45</f>
        <v>2874</v>
      </c>
      <c r="F49" s="170"/>
      <c r="G49" s="170"/>
      <c r="H49" s="170">
        <f>'実質公債費比率（分子）の構造'!M$45</f>
        <v>2752</v>
      </c>
      <c r="I49" s="170"/>
      <c r="J49" s="170"/>
      <c r="K49" s="170">
        <f>'実質公債費比率（分子）の構造'!N$45</f>
        <v>2607</v>
      </c>
      <c r="L49" s="170"/>
      <c r="M49" s="170"/>
      <c r="N49" s="170">
        <f>'実質公債費比率（分子）の構造'!O$45</f>
        <v>2497</v>
      </c>
      <c r="O49" s="170"/>
      <c r="P49" s="170"/>
    </row>
    <row r="50" spans="1:16" x14ac:dyDescent="0.15">
      <c r="A50" s="170" t="s">
        <v>67</v>
      </c>
      <c r="B50" s="170" t="e">
        <f>NA()</f>
        <v>#N/A</v>
      </c>
      <c r="C50" s="170">
        <f>IF(ISNUMBER('実質公債費比率（分子）の構造'!K$53),'実質公債費比率（分子）の構造'!K$53,NA())</f>
        <v>1300</v>
      </c>
      <c r="D50" s="170" t="e">
        <f>NA()</f>
        <v>#N/A</v>
      </c>
      <c r="E50" s="170" t="e">
        <f>NA()</f>
        <v>#N/A</v>
      </c>
      <c r="F50" s="170">
        <f>IF(ISNUMBER('実質公債費比率（分子）の構造'!L$53),'実質公債費比率（分子）の構造'!L$53,NA())</f>
        <v>1293</v>
      </c>
      <c r="G50" s="170" t="e">
        <f>NA()</f>
        <v>#N/A</v>
      </c>
      <c r="H50" s="170" t="e">
        <f>NA()</f>
        <v>#N/A</v>
      </c>
      <c r="I50" s="170">
        <f>IF(ISNUMBER('実質公債費比率（分子）の構造'!M$53),'実質公債費比率（分子）の構造'!M$53,NA())</f>
        <v>1199</v>
      </c>
      <c r="J50" s="170" t="e">
        <f>NA()</f>
        <v>#N/A</v>
      </c>
      <c r="K50" s="170" t="e">
        <f>NA()</f>
        <v>#N/A</v>
      </c>
      <c r="L50" s="170">
        <f>IF(ISNUMBER('実質公債費比率（分子）の構造'!N$53),'実質公債費比率（分子）の構造'!N$53,NA())</f>
        <v>1327</v>
      </c>
      <c r="M50" s="170" t="e">
        <f>NA()</f>
        <v>#N/A</v>
      </c>
      <c r="N50" s="170" t="e">
        <f>NA()</f>
        <v>#N/A</v>
      </c>
      <c r="O50" s="170">
        <f>IF(ISNUMBER('実質公債費比率（分子）の構造'!O$53),'実質公債費比率（分子）の構造'!O$53,NA())</f>
        <v>1132</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27080</v>
      </c>
      <c r="E56" s="169"/>
      <c r="F56" s="169"/>
      <c r="G56" s="169">
        <f>'将来負担比率（分子）の構造'!J$52</f>
        <v>25901</v>
      </c>
      <c r="H56" s="169"/>
      <c r="I56" s="169"/>
      <c r="J56" s="169">
        <f>'将来負担比率（分子）の構造'!K$52</f>
        <v>25724</v>
      </c>
      <c r="K56" s="169"/>
      <c r="L56" s="169"/>
      <c r="M56" s="169">
        <f>'将来負担比率（分子）の構造'!L$52</f>
        <v>24846</v>
      </c>
      <c r="N56" s="169"/>
      <c r="O56" s="169"/>
      <c r="P56" s="169">
        <f>'将来負担比率（分子）の構造'!M$52</f>
        <v>23735</v>
      </c>
    </row>
    <row r="57" spans="1:16" x14ac:dyDescent="0.15">
      <c r="A57" s="169" t="s">
        <v>42</v>
      </c>
      <c r="B57" s="169"/>
      <c r="C57" s="169"/>
      <c r="D57" s="169">
        <f>'将来負担比率（分子）の構造'!I$51</f>
        <v>165</v>
      </c>
      <c r="E57" s="169"/>
      <c r="F57" s="169"/>
      <c r="G57" s="169">
        <f>'将来負担比率（分子）の構造'!J$51</f>
        <v>127</v>
      </c>
      <c r="H57" s="169"/>
      <c r="I57" s="169"/>
      <c r="J57" s="169">
        <f>'将来負担比率（分子）の構造'!K$51</f>
        <v>85</v>
      </c>
      <c r="K57" s="169"/>
      <c r="L57" s="169"/>
      <c r="M57" s="169">
        <f>'将来負担比率（分子）の構造'!L$51</f>
        <v>53</v>
      </c>
      <c r="N57" s="169"/>
      <c r="O57" s="169"/>
      <c r="P57" s="169">
        <f>'将来負担比率（分子）の構造'!M$51</f>
        <v>34</v>
      </c>
    </row>
    <row r="58" spans="1:16" x14ac:dyDescent="0.15">
      <c r="A58" s="169" t="s">
        <v>41</v>
      </c>
      <c r="B58" s="169"/>
      <c r="C58" s="169"/>
      <c r="D58" s="169">
        <f>'将来負担比率（分子）の構造'!I$50</f>
        <v>11105</v>
      </c>
      <c r="E58" s="169"/>
      <c r="F58" s="169"/>
      <c r="G58" s="169">
        <f>'将来負担比率（分子）の構造'!J$50</f>
        <v>10360</v>
      </c>
      <c r="H58" s="169"/>
      <c r="I58" s="169"/>
      <c r="J58" s="169">
        <f>'将来負担比率（分子）の構造'!K$50</f>
        <v>10767</v>
      </c>
      <c r="K58" s="169"/>
      <c r="L58" s="169"/>
      <c r="M58" s="169">
        <f>'将来負担比率（分子）の構造'!L$50</f>
        <v>10560</v>
      </c>
      <c r="N58" s="169"/>
      <c r="O58" s="169"/>
      <c r="P58" s="169">
        <f>'将来負担比率（分子）の構造'!M$50</f>
        <v>11389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4039</v>
      </c>
      <c r="C62" s="169"/>
      <c r="D62" s="169"/>
      <c r="E62" s="169">
        <f>'将来負担比率（分子）の構造'!J$45</f>
        <v>3976</v>
      </c>
      <c r="F62" s="169"/>
      <c r="G62" s="169"/>
      <c r="H62" s="169">
        <f>'将来負担比率（分子）の構造'!K$45</f>
        <v>3783</v>
      </c>
      <c r="I62" s="169"/>
      <c r="J62" s="169"/>
      <c r="K62" s="169">
        <f>'将来負担比率（分子）の構造'!L$45</f>
        <v>3597</v>
      </c>
      <c r="L62" s="169"/>
      <c r="M62" s="169"/>
      <c r="N62" s="169">
        <f>'将来負担比率（分子）の構造'!M$45</f>
        <v>3996</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14312</v>
      </c>
      <c r="C64" s="169"/>
      <c r="D64" s="169"/>
      <c r="E64" s="169">
        <f>'将来負担比率（分子）の構造'!J$43</f>
        <v>13146</v>
      </c>
      <c r="F64" s="169"/>
      <c r="G64" s="169"/>
      <c r="H64" s="169">
        <f>'将来負担比率（分子）の構造'!K$43</f>
        <v>11725</v>
      </c>
      <c r="I64" s="169"/>
      <c r="J64" s="169"/>
      <c r="K64" s="169">
        <f>'将来負担比率（分子）の構造'!L$43</f>
        <v>10599</v>
      </c>
      <c r="L64" s="169"/>
      <c r="M64" s="169"/>
      <c r="N64" s="169">
        <f>'将来負担比率（分子）の構造'!M$43</f>
        <v>9316</v>
      </c>
      <c r="O64" s="169"/>
      <c r="P64" s="169"/>
    </row>
    <row r="65" spans="1:16" x14ac:dyDescent="0.15">
      <c r="A65" s="169" t="s">
        <v>32</v>
      </c>
      <c r="B65" s="169">
        <f>'将来負担比率（分子）の構造'!I$42</f>
        <v>80</v>
      </c>
      <c r="C65" s="169"/>
      <c r="D65" s="169"/>
      <c r="E65" s="169">
        <f>'将来負担比率（分子）の構造'!J$42</f>
        <v>63</v>
      </c>
      <c r="F65" s="169"/>
      <c r="G65" s="169"/>
      <c r="H65" s="169">
        <f>'将来負担比率（分子）の構造'!K$42</f>
        <v>47</v>
      </c>
      <c r="I65" s="169"/>
      <c r="J65" s="169"/>
      <c r="K65" s="169">
        <f>'将来負担比率（分子）の構造'!L$42</f>
        <v>39</v>
      </c>
      <c r="L65" s="169"/>
      <c r="M65" s="169"/>
      <c r="N65" s="169">
        <f>'将来負担比率（分子）の構造'!M$42</f>
        <v>31</v>
      </c>
      <c r="O65" s="169"/>
      <c r="P65" s="169"/>
    </row>
    <row r="66" spans="1:16" x14ac:dyDescent="0.15">
      <c r="A66" s="169" t="s">
        <v>31</v>
      </c>
      <c r="B66" s="169">
        <f>'将来負担比率（分子）の構造'!I$41</f>
        <v>21564</v>
      </c>
      <c r="C66" s="169"/>
      <c r="D66" s="169"/>
      <c r="E66" s="169">
        <f>'将来負担比率（分子）の構造'!J$41</f>
        <v>21003</v>
      </c>
      <c r="F66" s="169"/>
      <c r="G66" s="169"/>
      <c r="H66" s="169">
        <f>'将来負担比率（分子）の構造'!K$41</f>
        <v>22168</v>
      </c>
      <c r="I66" s="169"/>
      <c r="J66" s="169"/>
      <c r="K66" s="169">
        <f>'将来負担比率（分子）の構造'!L$41</f>
        <v>22299</v>
      </c>
      <c r="L66" s="169"/>
      <c r="M66" s="169"/>
      <c r="N66" s="169">
        <f>'将来負担比率（分子）の構造'!M$41</f>
        <v>22026</v>
      </c>
      <c r="O66" s="169"/>
      <c r="P66" s="169"/>
    </row>
    <row r="67" spans="1:16" x14ac:dyDescent="0.15">
      <c r="A67" s="169" t="s">
        <v>71</v>
      </c>
      <c r="B67" s="169" t="e">
        <f>NA()</f>
        <v>#N/A</v>
      </c>
      <c r="C67" s="169">
        <f>IF(ISNUMBER('将来負担比率（分子）の構造'!I$53), IF('将来負担比率（分子）の構造'!I$53 &lt; 0, 0, '将来負担比率（分子）の構造'!I$53), NA())</f>
        <v>1645</v>
      </c>
      <c r="D67" s="169" t="e">
        <f>NA()</f>
        <v>#N/A</v>
      </c>
      <c r="E67" s="169" t="e">
        <f>NA()</f>
        <v>#N/A</v>
      </c>
      <c r="F67" s="169">
        <f>IF(ISNUMBER('将来負担比率（分子）の構造'!J$53), IF('将来負担比率（分子）の構造'!J$53 &lt; 0, 0, '将来負担比率（分子）の構造'!J$53), NA())</f>
        <v>1800</v>
      </c>
      <c r="G67" s="169" t="e">
        <f>NA()</f>
        <v>#N/A</v>
      </c>
      <c r="H67" s="169" t="e">
        <f>NA()</f>
        <v>#N/A</v>
      </c>
      <c r="I67" s="169">
        <f>IF(ISNUMBER('将来負担比率（分子）の構造'!K$53), IF('将来負担比率（分子）の構造'!K$53 &lt; 0, 0, '将来負担比率（分子）の構造'!K$53), NA())</f>
        <v>1147</v>
      </c>
      <c r="J67" s="169" t="e">
        <f>NA()</f>
        <v>#N/A</v>
      </c>
      <c r="K67" s="169" t="e">
        <f>NA()</f>
        <v>#N/A</v>
      </c>
      <c r="L67" s="169">
        <f>IF(ISNUMBER('将来負担比率（分子）の構造'!L$53), IF('将来負担比率（分子）の構造'!L$53 &lt; 0, 0, '将来負担比率（分子）の構造'!L$53), NA())</f>
        <v>1074</v>
      </c>
      <c r="M67" s="169" t="e">
        <f>NA()</f>
        <v>#N/A</v>
      </c>
      <c r="N67" s="169" t="e">
        <f>NA()</f>
        <v>#N/A</v>
      </c>
      <c r="O67" s="169">
        <f>IF(ISNUMBER('将来負担比率（分子）の構造'!M$53), IF('将来負担比率（分子）の構造'!M$53 &lt; 0, 0, '将来負担比率（分子）の構造'!M$53), NA())</f>
        <v>211</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4785</v>
      </c>
      <c r="C72" s="173">
        <f>基金残高に係る経年分析!G55</f>
        <v>4563</v>
      </c>
      <c r="D72" s="173">
        <f>基金残高に係る経年分析!H55</f>
        <v>4791</v>
      </c>
    </row>
    <row r="73" spans="1:16" x14ac:dyDescent="0.15">
      <c r="A73" s="172" t="s">
        <v>74</v>
      </c>
      <c r="B73" s="173">
        <f>基金残高に係る経年分析!F56</f>
        <v>850</v>
      </c>
      <c r="C73" s="173">
        <f>基金残高に係る経年分析!G56</f>
        <v>851</v>
      </c>
      <c r="D73" s="173">
        <f>基金残高に係る経年分析!H56</f>
        <v>851</v>
      </c>
    </row>
    <row r="74" spans="1:16" x14ac:dyDescent="0.15">
      <c r="A74" s="172" t="s">
        <v>75</v>
      </c>
      <c r="B74" s="173">
        <f>基金残高に係る経年分析!F57</f>
        <v>4926</v>
      </c>
      <c r="C74" s="173">
        <f>基金残高に係る経年分析!G57</f>
        <v>5923</v>
      </c>
      <c r="D74" s="173">
        <f>基金残高に係る経年分析!H57</f>
        <v>7510</v>
      </c>
    </row>
  </sheetData>
  <sheetProtection algorithmName="SHA-512" hashValue="h9gf+eCsXE9z633HKC30ZAlh/wVmuFtWtQMLJhwSSEltAI09a3Z+AHq9GKNXtcjBmtr0WOH0JJKqZgXWEg7K3g==" saltValue="KArMgLEaFNBEkO96nlOS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熊﨑 嶺太</cp:lastModifiedBy>
  <cp:lastPrinted>2025-03-11T01:39:10Z</cp:lastPrinted>
  <dcterms:created xsi:type="dcterms:W3CDTF">2025-02-19T02:45:27Z</dcterms:created>
  <dcterms:modified xsi:type="dcterms:W3CDTF">2025-03-14T06:27:46Z</dcterms:modified>
  <cp:category/>
</cp:coreProperties>
</file>